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-serwer\energetyczne\112 Energia el\112 Energia el. 2021\2020\Materiały dla DOP\"/>
    </mc:Choice>
  </mc:AlternateContent>
  <xr:revisionPtr revIDLastSave="0" documentId="13_ncr:1_{0478136C-2B80-4F46-9D4E-806D1688B2F0}" xr6:coauthVersionLast="47" xr6:coauthVersionMax="47" xr10:uidLastSave="{00000000-0000-0000-0000-000000000000}"/>
  <bookViews>
    <workbookView xWindow="39170" yWindow="2370" windowWidth="28100" windowHeight="15950" xr2:uid="{7C9C21C1-4082-4814-A913-F2DC4CCC9838}"/>
  </bookViews>
  <sheets>
    <sheet name="Załącznik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5" i="1"/>
  <c r="L9" i="1"/>
  <c r="L10" i="1"/>
  <c r="M9" i="1"/>
  <c r="M10" i="1"/>
  <c r="L5" i="1"/>
  <c r="M5" i="1"/>
  <c r="N10" i="1"/>
  <c r="N5" i="1"/>
  <c r="N9" i="1"/>
  <c r="J11" i="1"/>
  <c r="K88" i="1"/>
  <c r="K23" i="1" l="1"/>
  <c r="L11" i="1"/>
  <c r="M11" i="1"/>
  <c r="N11" i="1"/>
  <c r="K11" i="1"/>
  <c r="K90" i="1" l="1"/>
</calcChain>
</file>

<file path=xl/sharedStrings.xml><?xml version="1.0" encoding="utf-8"?>
<sst xmlns="http://schemas.openxmlformats.org/spreadsheetml/2006/main" count="570" uniqueCount="325">
  <si>
    <t>Adres Punktu Poboru Energii (PPE)</t>
  </si>
  <si>
    <t xml:space="preserve">Planowane roczne zużycia energii elektrycznej czynnej [kWh] </t>
  </si>
  <si>
    <t xml:space="preserve">Ujęcie Wody Kurów </t>
  </si>
  <si>
    <t>Konin</t>
  </si>
  <si>
    <t>62-510</t>
  </si>
  <si>
    <t>Kurów (Łąkowa)</t>
  </si>
  <si>
    <t>1</t>
  </si>
  <si>
    <t>PL0037450008590607</t>
  </si>
  <si>
    <t>B23</t>
  </si>
  <si>
    <t>Ujęcie Wody Glinka</t>
  </si>
  <si>
    <t>Glinka (Spokojna)</t>
  </si>
  <si>
    <t>PL0037450008598081</t>
  </si>
  <si>
    <t>Oczyszczalnia Ścieków PB Pom I</t>
  </si>
  <si>
    <t>Poznańska</t>
  </si>
  <si>
    <t>49</t>
  </si>
  <si>
    <t>PL0037450008611522</t>
  </si>
  <si>
    <t>Oczyszczalnia Ścieków PB Pom II</t>
  </si>
  <si>
    <t>PL0037450008611421</t>
  </si>
  <si>
    <t>Oczyszczalnia Ścieków LB Pom I</t>
  </si>
  <si>
    <t>62-504</t>
  </si>
  <si>
    <t>Pawłówek, sekcja I</t>
  </si>
  <si>
    <t>PL0037450008608084</t>
  </si>
  <si>
    <t>Oczyszczalnia Ścieków LB Pom II</t>
  </si>
  <si>
    <t>Pawłówek, sekcja II</t>
  </si>
  <si>
    <t>PL0037450008607983</t>
  </si>
  <si>
    <t>Przepompownia Ścieków PS18</t>
  </si>
  <si>
    <t>Laskówiecka</t>
  </si>
  <si>
    <t>PL0037450008609704</t>
  </si>
  <si>
    <t>B11</t>
  </si>
  <si>
    <t>Strefowa pompownia wody Gosławice</t>
  </si>
  <si>
    <t>62-505</t>
  </si>
  <si>
    <t>Muzealna</t>
  </si>
  <si>
    <t>PL0037450008590915</t>
  </si>
  <si>
    <t>C21</t>
  </si>
  <si>
    <t>Przepompownia Ścieków PS 2</t>
  </si>
  <si>
    <t>Przemysłowa</t>
  </si>
  <si>
    <t>PL0037450008744192</t>
  </si>
  <si>
    <t>Przepompownia Ścieków PS 3</t>
  </si>
  <si>
    <t>Wyspiańskiego</t>
  </si>
  <si>
    <t>PL0037450008569592</t>
  </si>
  <si>
    <t>Przepompownia Ścieków PS 11</t>
  </si>
  <si>
    <t>Łężyńska</t>
  </si>
  <si>
    <t>PL0037450008580095</t>
  </si>
  <si>
    <t>Przepompownia Ścieków PS 12</t>
  </si>
  <si>
    <t>62-580</t>
  </si>
  <si>
    <t>Janowska</t>
  </si>
  <si>
    <t>PL0037450008579792</t>
  </si>
  <si>
    <t>C11</t>
  </si>
  <si>
    <t>62-500</t>
  </si>
  <si>
    <t>Przepompownia Ścieków PS 21</t>
  </si>
  <si>
    <t>Topolowa</t>
  </si>
  <si>
    <t>PL0037450008579186</t>
  </si>
  <si>
    <t>Zaplecze warsztatowo-techniczne</t>
  </si>
  <si>
    <t xml:space="preserve">Poznańska </t>
  </si>
  <si>
    <t>PL0037450008595960</t>
  </si>
  <si>
    <t>Przepompownia Ścieków PS 1</t>
  </si>
  <si>
    <t>102</t>
  </si>
  <si>
    <t>PL0037450005767912</t>
  </si>
  <si>
    <t>Przepompownia Ścieków PS 4</t>
  </si>
  <si>
    <t>Maliniecka</t>
  </si>
  <si>
    <t>PL0037450000364911</t>
  </si>
  <si>
    <t>Przepompownia Ścieków PS 5</t>
  </si>
  <si>
    <t>Spacerowa</t>
  </si>
  <si>
    <t>PL0037450003296634</t>
  </si>
  <si>
    <t>Przepompownia Ścieków PS 6</t>
  </si>
  <si>
    <t>Muzealna P-4</t>
  </si>
  <si>
    <t>PL0037450003296937</t>
  </si>
  <si>
    <t>Przepompownia Ścieków PS 7</t>
  </si>
  <si>
    <t>Gotycka</t>
  </si>
  <si>
    <t>PL0037450003296432</t>
  </si>
  <si>
    <t>Przepompownia Ścieków PS 8</t>
  </si>
  <si>
    <t>Jędrzejewskiego</t>
  </si>
  <si>
    <t>PL0037450003297038</t>
  </si>
  <si>
    <t>Przepompownia Ścieków PS 9</t>
  </si>
  <si>
    <t>Bernardynka</t>
  </si>
  <si>
    <t>PL0037450000365214</t>
  </si>
  <si>
    <t>Przepompownia Ścieków PS 10</t>
  </si>
  <si>
    <t>Krańcowa</t>
  </si>
  <si>
    <t>Przepompownia Ścieków PS 13</t>
  </si>
  <si>
    <t>Willowa</t>
  </si>
  <si>
    <t>PL0037450005714055</t>
  </si>
  <si>
    <t>Przepompownia Ścieków PS 14</t>
  </si>
  <si>
    <t>Teligi</t>
  </si>
  <si>
    <t>PL0037450005718705</t>
  </si>
  <si>
    <t>Przepompownia Ścieków PS 15 zas I</t>
  </si>
  <si>
    <t>PL0037450005731536</t>
  </si>
  <si>
    <t>Przepompownia Ścieków PS 15 zas II</t>
  </si>
  <si>
    <t>PL0037450005731637</t>
  </si>
  <si>
    <t>Przepompownia Ścieków PS 16</t>
  </si>
  <si>
    <t>Stroma</t>
  </si>
  <si>
    <t>PL0037450005722644</t>
  </si>
  <si>
    <t>Przepompownia Ścieków PS 17</t>
  </si>
  <si>
    <t>Popiełuszki</t>
  </si>
  <si>
    <t>PL0037450005795800</t>
  </si>
  <si>
    <t>Przepompownia Ścieków PS 19</t>
  </si>
  <si>
    <t>Grójecka</t>
  </si>
  <si>
    <t>PL0037450001458583</t>
  </si>
  <si>
    <t>Przepompownia Ścieków PS 22</t>
  </si>
  <si>
    <t>Kolska</t>
  </si>
  <si>
    <t>dz.1327/2</t>
  </si>
  <si>
    <t>PL0037450003099604</t>
  </si>
  <si>
    <t>Przepompownia Ścieków PS 23 zas I</t>
  </si>
  <si>
    <t>Pociejewo</t>
  </si>
  <si>
    <t>PL0037450008711153</t>
  </si>
  <si>
    <t>Przepompownia Ścieków PS 23 zas II</t>
  </si>
  <si>
    <t>PL0037450008717520</t>
  </si>
  <si>
    <t>Przepompownia Ścieków PS 24</t>
  </si>
  <si>
    <t>Stokowa</t>
  </si>
  <si>
    <t>PL0037450008725705</t>
  </si>
  <si>
    <t>Przepompownia Ścieków PS 25</t>
  </si>
  <si>
    <t>dz.336/1</t>
  </si>
  <si>
    <t>PL0037450008734492</t>
  </si>
  <si>
    <t>Przepompownia Ścieków PS 26</t>
  </si>
  <si>
    <t>Przydziałki</t>
  </si>
  <si>
    <t>PL0037450009021856</t>
  </si>
  <si>
    <t>Przepompownia Ścieków PS 27</t>
  </si>
  <si>
    <t>Jana Pawła II</t>
  </si>
  <si>
    <t>PL0037450009034889</t>
  </si>
  <si>
    <t>Przepompownia Ścieków PS 28</t>
  </si>
  <si>
    <t>Benesza</t>
  </si>
  <si>
    <t>PL0037450009176147</t>
  </si>
  <si>
    <t>Przepompownia Ścieków PS 29 pods</t>
  </si>
  <si>
    <t>PL0037450009481695</t>
  </si>
  <si>
    <t>Przepompownia Ścieków PS 29 rez.</t>
  </si>
  <si>
    <t>PL0037450009481493</t>
  </si>
  <si>
    <t>Przepompownia Ścieków PS 30</t>
  </si>
  <si>
    <t>Mokra</t>
  </si>
  <si>
    <t>PL0037450009481796</t>
  </si>
  <si>
    <t>Przepompownia Ścieków PS 31</t>
  </si>
  <si>
    <t>Gaj</t>
  </si>
  <si>
    <t>PL0037450009488163</t>
  </si>
  <si>
    <t>Przepompownia Ścieków PS 32 pods.</t>
  </si>
  <si>
    <t>Rudzicka</t>
  </si>
  <si>
    <t>PL0037450004755303</t>
  </si>
  <si>
    <t>Przepompownia Ścieków PS 32 rez.</t>
  </si>
  <si>
    <t>PL0037450006778409</t>
  </si>
  <si>
    <t>Przepompownia Ścieków PS 40</t>
  </si>
  <si>
    <t>Harcerska</t>
  </si>
  <si>
    <t>PL0037450007155310</t>
  </si>
  <si>
    <t>Przepompownia Ścieków PS 34</t>
  </si>
  <si>
    <t>Gajowa</t>
  </si>
  <si>
    <t>Przepompownia Ścieków PS 36</t>
  </si>
  <si>
    <t>ul. Osada PG Dz.192</t>
  </si>
  <si>
    <t>PL0037450007114306</t>
  </si>
  <si>
    <t>Przepompownia Ścieków PS 37</t>
  </si>
  <si>
    <t>ul. Osada PS1 Dz.151</t>
  </si>
  <si>
    <t>PL0037450007114109</t>
  </si>
  <si>
    <t>Przepompownia Ścieków PS 38</t>
  </si>
  <si>
    <t>ul. Osada PS2 Dz.314/6</t>
  </si>
  <si>
    <t>PL0037450007114202</t>
  </si>
  <si>
    <t>Przepompownia Ścieków PS 39</t>
  </si>
  <si>
    <t>ul. Osada PS3 Dz.102</t>
  </si>
  <si>
    <t>PL0037450007114410</t>
  </si>
  <si>
    <t>Przepompownia Ścieków PS 35</t>
  </si>
  <si>
    <t>ul. Graniczna</t>
  </si>
  <si>
    <t>dz. 83/3</t>
  </si>
  <si>
    <t>PL0037450007112009</t>
  </si>
  <si>
    <t>Komora zasuw i przepustnic A</t>
  </si>
  <si>
    <t>PL0037450005723452</t>
  </si>
  <si>
    <t>Komora zasuw i przepustnic B</t>
  </si>
  <si>
    <t>PL0037450005723553</t>
  </si>
  <si>
    <t>Komora zasuw i przepustnic C</t>
  </si>
  <si>
    <t>PL0037450005723351</t>
  </si>
  <si>
    <t>Komora zasuw i przepustnic K2</t>
  </si>
  <si>
    <t>PL0037450004742237</t>
  </si>
  <si>
    <t xml:space="preserve">Komora zasuw i przepustnic K1 </t>
  </si>
  <si>
    <t>PL0037450005733859</t>
  </si>
  <si>
    <t>Komora zasuw i przepustnic K1Bis</t>
  </si>
  <si>
    <t>PL0037450003065046</t>
  </si>
  <si>
    <t>Komora zasuw i przepustnic K1, K2</t>
  </si>
  <si>
    <t>Paderewskiego</t>
  </si>
  <si>
    <t>PL0037450008811082</t>
  </si>
  <si>
    <t>Komora zasuw i przepustnic K3</t>
  </si>
  <si>
    <t>dz.592</t>
  </si>
  <si>
    <t>PL0037450008810981</t>
  </si>
  <si>
    <t>Komora zasuw i przepustnic K6</t>
  </si>
  <si>
    <t>Gosławicka</t>
  </si>
  <si>
    <t>dz.633/2</t>
  </si>
  <si>
    <t>PL0037450008811385</t>
  </si>
  <si>
    <t>Komora zasuw i przepustnic K8</t>
  </si>
  <si>
    <t>Ślesińska</t>
  </si>
  <si>
    <t>PL0037450008811183</t>
  </si>
  <si>
    <t>Studnia awaryjna</t>
  </si>
  <si>
    <t>Al. 1-go Maja</t>
  </si>
  <si>
    <t>PL0037450005755380</t>
  </si>
  <si>
    <t>Legionów</t>
  </si>
  <si>
    <t>PL0037450005771548</t>
  </si>
  <si>
    <t>Kotłowa</t>
  </si>
  <si>
    <t>PL0037450005779935</t>
  </si>
  <si>
    <t>Pionierów</t>
  </si>
  <si>
    <t>PL0037450005800850</t>
  </si>
  <si>
    <t>Chełmońskiego</t>
  </si>
  <si>
    <t>PL0037450005807015</t>
  </si>
  <si>
    <t>Kard. Wyszyńskiego</t>
  </si>
  <si>
    <t>7/11</t>
  </si>
  <si>
    <t>PL0037450005851774</t>
  </si>
  <si>
    <t>Wyzwolenia</t>
  </si>
  <si>
    <t>PL0037450005851875</t>
  </si>
  <si>
    <t>Przyjaźni</t>
  </si>
  <si>
    <t>Dz.229 m.15</t>
  </si>
  <si>
    <t>PL0037450005851976</t>
  </si>
  <si>
    <t xml:space="preserve">11 Listopada </t>
  </si>
  <si>
    <t>PL0037450006599078</t>
  </si>
  <si>
    <t>PL0037450006703253</t>
  </si>
  <si>
    <t xml:space="preserve">Okólna </t>
  </si>
  <si>
    <t>PL0037450006703354</t>
  </si>
  <si>
    <t>Sosnowa</t>
  </si>
  <si>
    <t>PL0037450006703455</t>
  </si>
  <si>
    <t>Bacewicz</t>
  </si>
  <si>
    <t>PL0037450004884000</t>
  </si>
  <si>
    <t>Noskowskiego</t>
  </si>
  <si>
    <t>PL0037450004884101</t>
  </si>
  <si>
    <t>Szeligowskiego</t>
  </si>
  <si>
    <t>PL0037450005051829</t>
  </si>
  <si>
    <t>Powstańców Wlkp.</t>
  </si>
  <si>
    <t>PL0037450005679703</t>
  </si>
  <si>
    <t>PL0037450007138208</t>
  </si>
  <si>
    <t>Numer punktu poboru energii (PPE)</t>
  </si>
  <si>
    <t>Lp.</t>
  </si>
  <si>
    <t>Nazwa punktu poboru energii (PPE)</t>
  </si>
  <si>
    <t>Miejscowość</t>
  </si>
  <si>
    <t>Konin-Gosławice</t>
  </si>
  <si>
    <t>Konin-Łężyn</t>
  </si>
  <si>
    <t>Konin-Janów</t>
  </si>
  <si>
    <t>Kod pocztowy</t>
  </si>
  <si>
    <t>Ulica</t>
  </si>
  <si>
    <t>Nr</t>
  </si>
  <si>
    <t>Taryfa</t>
  </si>
  <si>
    <t>Moc umowna
[kW]</t>
  </si>
  <si>
    <t xml:space="preserve">Szczyt przedpołudniowy
[kWh] </t>
  </si>
  <si>
    <t xml:space="preserve">Szczyt popołudniowy
[kWh] </t>
  </si>
  <si>
    <t xml:space="preserve">Pozostałe
[kWh] </t>
  </si>
  <si>
    <t>6</t>
  </si>
  <si>
    <t>7</t>
  </si>
  <si>
    <t>ODBIORY TRÓJSTREFOWE</t>
  </si>
  <si>
    <t>ODBIORY TRÓJSTREFOWE SUMA</t>
  </si>
  <si>
    <t>ODBIORY JEDNOSTREFOWE</t>
  </si>
  <si>
    <t>ODBIORY SUMA</t>
  </si>
  <si>
    <t>PL0037450000365113</t>
  </si>
  <si>
    <t>Bydgoska/Poznańska</t>
  </si>
  <si>
    <t>Poznańska/Kleczewska</t>
  </si>
  <si>
    <t>Kolbego/Kleczewska</t>
  </si>
  <si>
    <t>Kleczewska/Chopina</t>
  </si>
  <si>
    <t>Szymanowskiego/Kleczewska</t>
  </si>
  <si>
    <t>ODBIORY JEDNOSTREFOWE B11</t>
  </si>
  <si>
    <t>ODBIORY JEDNOSTREFOWE C11</t>
  </si>
  <si>
    <t>ODBIORY JEDNOSTREFOWE C21</t>
  </si>
  <si>
    <t>Nowy numer punktu poboru energii (PPE)</t>
  </si>
  <si>
    <t>590243845027994784</t>
  </si>
  <si>
    <t>590243845028449498</t>
  </si>
  <si>
    <t>590243845028403087</t>
  </si>
  <si>
    <t>590243845028568564</t>
  </si>
  <si>
    <t>590243845028514868</t>
  </si>
  <si>
    <t>590243845027950957</t>
  </si>
  <si>
    <t>590243845028460127</t>
  </si>
  <si>
    <t>590243845028515018</t>
  </si>
  <si>
    <t>590243845028515025</t>
  </si>
  <si>
    <t>590243845027973314</t>
  </si>
  <si>
    <t>590243845028515032</t>
  </si>
  <si>
    <t>590243845028564795</t>
  </si>
  <si>
    <t>590243845028345530</t>
  </si>
  <si>
    <t>590243845028345998</t>
  </si>
  <si>
    <t>590243845028553324</t>
  </si>
  <si>
    <t>590243845028077585</t>
  </si>
  <si>
    <t>590243845028077059</t>
  </si>
  <si>
    <t>590243845027919077</t>
  </si>
  <si>
    <t>590243845028223197</t>
  </si>
  <si>
    <t>590243845028186539</t>
  </si>
  <si>
    <t>590243845027824654</t>
  </si>
  <si>
    <t>590243845028180629</t>
  </si>
  <si>
    <t>590243845027835216</t>
  </si>
  <si>
    <t>590243845028265265</t>
  </si>
  <si>
    <t>590243845027885167</t>
  </si>
  <si>
    <t>590243845027836886</t>
  </si>
  <si>
    <t>590243845028436818</t>
  </si>
  <si>
    <t>590243845028110695</t>
  </si>
  <si>
    <t>590243845027825484</t>
  </si>
  <si>
    <t>590243845028022608</t>
  </si>
  <si>
    <t>590243845028374417</t>
  </si>
  <si>
    <t>590243845028417916</t>
  </si>
  <si>
    <t>590243845028335890</t>
  </si>
  <si>
    <t>590243845027960772</t>
  </si>
  <si>
    <t>590243845027973611</t>
  </si>
  <si>
    <t>590243845028509505</t>
  </si>
  <si>
    <t>590243845028483423</t>
  </si>
  <si>
    <t>590243845028446626</t>
  </si>
  <si>
    <t>590243845028446602</t>
  </si>
  <si>
    <t>590243845028446633</t>
  </si>
  <si>
    <t>590243845028448231</t>
  </si>
  <si>
    <t>590243845028553959</t>
  </si>
  <si>
    <t>590243845028571649</t>
  </si>
  <si>
    <t>590243845028614063</t>
  </si>
  <si>
    <t>590243845028608604</t>
  </si>
  <si>
    <t>590243845028616173</t>
  </si>
  <si>
    <t>590243845028615169</t>
  </si>
  <si>
    <t>590243845028607041</t>
  </si>
  <si>
    <t>590243845028616814</t>
  </si>
  <si>
    <t>590243845028621009</t>
  </si>
  <si>
    <t>590243845028056016</t>
  </si>
  <si>
    <t>590243845028332752</t>
  </si>
  <si>
    <t>590243845028269140</t>
  </si>
  <si>
    <t>590243845028293817</t>
  </si>
  <si>
    <t>590243845028410160</t>
  </si>
  <si>
    <t>590243845028328854</t>
  </si>
  <si>
    <t>590243845028509482</t>
  </si>
  <si>
    <t>590243845028044686</t>
  </si>
  <si>
    <t>590243845028299260</t>
  </si>
  <si>
    <t>590243845027826801</t>
  </si>
  <si>
    <t>590243845028061140</t>
  </si>
  <si>
    <t>590243845028509444</t>
  </si>
  <si>
    <t>590243845028149459</t>
  </si>
  <si>
    <t>590243845028049810</t>
  </si>
  <si>
    <t>590243845028322869</t>
  </si>
  <si>
    <t>590243845028554284</t>
  </si>
  <si>
    <t>590243845028075680</t>
  </si>
  <si>
    <t>590243845028595478</t>
  </si>
  <si>
    <t>590243845028000248</t>
  </si>
  <si>
    <t>590243845028320445</t>
  </si>
  <si>
    <t>590243845028167910</t>
  </si>
  <si>
    <t>590243845028094759</t>
  </si>
  <si>
    <t>590243845027965333</t>
  </si>
  <si>
    <t>590243845027876295</t>
  </si>
  <si>
    <t>590243845028524805</t>
  </si>
  <si>
    <t>590243845028176073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</si>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</sst>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indexed="8"/>
      <name val="Cambria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/>
    </xf>
    <xf numFmtId="0" fontId="0" fillId="2" borderId="1" xfId="0" applyFill="1" applyBorder="1"/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49" fontId="3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horizontal="right" vertical="top" wrapText="1"/>
    </xf>
    <xf numFmtId="0" fontId="8" fillId="3" borderId="1" xfId="0" applyFont="1" applyFill="1" applyBorder="1"/>
    <xf numFmtId="0" fontId="9" fillId="3" borderId="1" xfId="0" applyFont="1" applyFill="1" applyBorder="1" applyAlignment="1">
      <alignment vertical="center" wrapText="1"/>
    </xf>
    <xf numFmtId="0" fontId="10" fillId="3" borderId="1" xfId="0" applyFont="1" applyFill="1" applyBorder="1"/>
    <xf numFmtId="3" fontId="10" fillId="3" borderId="1" xfId="0" applyNumberFormat="1" applyFont="1" applyFill="1" applyBorder="1"/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0" fillId="0" borderId="0" xfId="0" applyBorder="1"/>
    <xf numFmtId="3" fontId="2" fillId="0" borderId="0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right" vertical="top"/>
    </xf>
    <xf numFmtId="0" fontId="0" fillId="0" borderId="0" xfId="0" applyFill="1"/>
    <xf numFmtId="9" fontId="11" fillId="0" borderId="0" xfId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3" fontId="2" fillId="4" borderId="1" xfId="0" applyNumberFormat="1" applyFont="1" applyFill="1" applyBorder="1" applyAlignment="1">
      <alignment horizontal="right" vertical="top" wrapText="1"/>
    </xf>
    <xf numFmtId="3" fontId="5" fillId="4" borderId="1" xfId="0" applyNumberFormat="1" applyFont="1" applyFill="1" applyBorder="1" applyAlignment="1">
      <alignment horizontal="right" vertical="top" wrapText="1"/>
    </xf>
    <xf numFmtId="3" fontId="5" fillId="4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DBFE6-C57D-4FE5-B02B-785A51CDBB51}">
  <sheetPr>
    <pageSetUpPr fitToPage="1"/>
  </sheetPr>
  <dimension ref="A1:P98"/>
  <sheetViews>
    <sheetView tabSelected="1" topLeftCell="A58" workbookViewId="0">
      <selection activeCell="M24" sqref="M24"/>
    </sheetView>
  </sheetViews>
  <sheetFormatPr defaultRowHeight="14.4" x14ac:dyDescent="0.3"/>
  <cols>
    <col min="1" max="1" width="5.44140625" bestFit="1" customWidth="1"/>
    <col min="2" max="2" width="31.88671875" customWidth="1"/>
    <col min="3" max="3" width="14.21875" bestFit="1" customWidth="1"/>
    <col min="4" max="4" width="9.33203125" bestFit="1" customWidth="1"/>
    <col min="5" max="5" width="25.77734375" customWidth="1"/>
    <col min="6" max="6" width="11.109375" bestFit="1" customWidth="1"/>
    <col min="7" max="8" width="24.109375" customWidth="1"/>
    <col min="9" max="9" width="5.88671875" bestFit="1" customWidth="1"/>
    <col min="10" max="10" width="10.44140625" customWidth="1"/>
    <col min="11" max="11" width="17.6640625" customWidth="1"/>
    <col min="12" max="12" width="15.21875" customWidth="1"/>
    <col min="13" max="13" width="17" customWidth="1"/>
    <col min="14" max="14" width="13.6640625" customWidth="1"/>
    <col min="16" max="16" width="31.6640625" customWidth="1"/>
    <col min="17" max="17" width="15.77734375" customWidth="1"/>
    <col min="18" max="18" width="13.77734375" customWidth="1"/>
    <col min="19" max="19" width="17.33203125" customWidth="1"/>
    <col min="20" max="20" width="15" customWidth="1"/>
    <col min="21" max="21" width="16.77734375" customWidth="1"/>
    <col min="22" max="22" width="14.33203125" customWidth="1"/>
    <col min="23" max="23" width="16.77734375" customWidth="1"/>
  </cols>
  <sheetData>
    <row r="1" spans="1:16" x14ac:dyDescent="0.3">
      <c r="A1" s="79" t="s">
        <v>218</v>
      </c>
      <c r="B1" s="79" t="s">
        <v>219</v>
      </c>
      <c r="C1" s="79" t="s">
        <v>0</v>
      </c>
      <c r="D1" s="79"/>
      <c r="E1" s="79"/>
      <c r="F1" s="79"/>
      <c r="G1" s="80" t="s">
        <v>217</v>
      </c>
      <c r="H1" s="80" t="s">
        <v>247</v>
      </c>
      <c r="I1" s="79" t="s">
        <v>227</v>
      </c>
      <c r="J1" s="79" t="s">
        <v>228</v>
      </c>
      <c r="K1" s="79" t="s">
        <v>1</v>
      </c>
      <c r="L1" s="79" t="s">
        <v>229</v>
      </c>
      <c r="M1" s="79" t="s">
        <v>230</v>
      </c>
      <c r="N1" s="79" t="s">
        <v>231</v>
      </c>
    </row>
    <row r="2" spans="1:16" ht="45.45" customHeight="1" x14ac:dyDescent="0.3">
      <c r="A2" s="79"/>
      <c r="B2" s="79"/>
      <c r="C2" s="17" t="s">
        <v>220</v>
      </c>
      <c r="D2" s="17" t="s">
        <v>224</v>
      </c>
      <c r="E2" s="17" t="s">
        <v>225</v>
      </c>
      <c r="F2" s="18" t="s">
        <v>226</v>
      </c>
      <c r="G2" s="80"/>
      <c r="H2" s="80"/>
      <c r="I2" s="79"/>
      <c r="J2" s="79"/>
      <c r="K2" s="79"/>
      <c r="L2" s="79"/>
      <c r="M2" s="79"/>
      <c r="N2" s="79"/>
    </row>
    <row r="3" spans="1:16" x14ac:dyDescent="0.3">
      <c r="A3" s="19">
        <v>1</v>
      </c>
      <c r="B3" s="20">
        <v>2</v>
      </c>
      <c r="C3" s="19">
        <v>3</v>
      </c>
      <c r="D3" s="19">
        <v>4</v>
      </c>
      <c r="E3" s="20">
        <v>5</v>
      </c>
      <c r="F3" s="21" t="s">
        <v>232</v>
      </c>
      <c r="G3" s="21" t="s">
        <v>233</v>
      </c>
      <c r="H3" s="21"/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</row>
    <row r="4" spans="1:16" x14ac:dyDescent="0.3">
      <c r="A4" s="32"/>
      <c r="B4" s="26" t="s">
        <v>234</v>
      </c>
      <c r="C4" s="32"/>
      <c r="D4" s="32"/>
      <c r="E4" s="33"/>
      <c r="F4" s="34"/>
      <c r="G4" s="34"/>
      <c r="H4" s="34"/>
      <c r="I4" s="32"/>
      <c r="J4" s="32"/>
      <c r="K4" s="32"/>
      <c r="L4" s="32"/>
      <c r="M4" s="32"/>
      <c r="N4" s="32"/>
    </row>
    <row r="5" spans="1:16" x14ac:dyDescent="0.3">
      <c r="A5" s="1">
        <v>1</v>
      </c>
      <c r="B5" s="2" t="s">
        <v>2</v>
      </c>
      <c r="C5" s="1" t="s">
        <v>3</v>
      </c>
      <c r="D5" s="3" t="s">
        <v>4</v>
      </c>
      <c r="E5" s="2" t="s">
        <v>5</v>
      </c>
      <c r="F5" s="4" t="s">
        <v>6</v>
      </c>
      <c r="G5" s="4" t="s">
        <v>7</v>
      </c>
      <c r="H5" s="4" t="s">
        <v>257</v>
      </c>
      <c r="I5" s="3" t="s">
        <v>8</v>
      </c>
      <c r="J5" s="5">
        <v>230</v>
      </c>
      <c r="K5" s="73">
        <f>L5+M5+N5</f>
        <v>647053</v>
      </c>
      <c r="L5" s="73">
        <f>142951-30000</f>
        <v>112951</v>
      </c>
      <c r="M5" s="73">
        <f>94032-30000</f>
        <v>64032</v>
      </c>
      <c r="N5" s="73">
        <f>510070-40000</f>
        <v>470070</v>
      </c>
    </row>
    <row r="6" spans="1:16" x14ac:dyDescent="0.3">
      <c r="A6" s="1">
        <v>2</v>
      </c>
      <c r="B6" s="2" t="s">
        <v>9</v>
      </c>
      <c r="C6" s="1" t="s">
        <v>3</v>
      </c>
      <c r="D6" s="3" t="s">
        <v>4</v>
      </c>
      <c r="E6" s="2" t="s">
        <v>10</v>
      </c>
      <c r="F6" s="4"/>
      <c r="G6" s="4" t="s">
        <v>11</v>
      </c>
      <c r="H6" s="4" t="s">
        <v>252</v>
      </c>
      <c r="I6" s="3" t="s">
        <v>8</v>
      </c>
      <c r="J6" s="5">
        <v>290</v>
      </c>
      <c r="K6" s="73">
        <f t="shared" ref="K6:K10" si="0">L6+M6+N6</f>
        <v>1524923</v>
      </c>
      <c r="L6" s="73">
        <v>288190</v>
      </c>
      <c r="M6" s="73">
        <v>185273</v>
      </c>
      <c r="N6" s="73">
        <v>1051460</v>
      </c>
    </row>
    <row r="7" spans="1:16" x14ac:dyDescent="0.3">
      <c r="A7" s="1">
        <v>3</v>
      </c>
      <c r="B7" s="2" t="s">
        <v>12</v>
      </c>
      <c r="C7" s="1" t="s">
        <v>3</v>
      </c>
      <c r="D7" s="3" t="s">
        <v>4</v>
      </c>
      <c r="E7" s="2" t="s">
        <v>13</v>
      </c>
      <c r="F7" s="4" t="s">
        <v>14</v>
      </c>
      <c r="G7" s="4" t="s">
        <v>15</v>
      </c>
      <c r="H7" s="4" t="s">
        <v>256</v>
      </c>
      <c r="I7" s="3" t="s">
        <v>8</v>
      </c>
      <c r="J7" s="5">
        <v>420</v>
      </c>
      <c r="K7" s="73">
        <f t="shared" si="0"/>
        <v>1705473</v>
      </c>
      <c r="L7" s="73">
        <v>260867</v>
      </c>
      <c r="M7" s="73">
        <v>222140</v>
      </c>
      <c r="N7" s="73">
        <v>1222466</v>
      </c>
    </row>
    <row r="8" spans="1:16" x14ac:dyDescent="0.3">
      <c r="A8" s="1">
        <v>4</v>
      </c>
      <c r="B8" s="2" t="s">
        <v>16</v>
      </c>
      <c r="C8" s="1" t="s">
        <v>3</v>
      </c>
      <c r="D8" s="3" t="s">
        <v>4</v>
      </c>
      <c r="E8" s="2" t="s">
        <v>13</v>
      </c>
      <c r="F8" s="4" t="s">
        <v>14</v>
      </c>
      <c r="G8" s="4" t="s">
        <v>17</v>
      </c>
      <c r="H8" s="4" t="s">
        <v>255</v>
      </c>
      <c r="I8" s="3" t="s">
        <v>8</v>
      </c>
      <c r="J8" s="5">
        <v>0</v>
      </c>
      <c r="K8" s="73">
        <f t="shared" si="0"/>
        <v>321507</v>
      </c>
      <c r="L8" s="74">
        <v>51797</v>
      </c>
      <c r="M8" s="74">
        <v>45748</v>
      </c>
      <c r="N8" s="74">
        <v>223962</v>
      </c>
    </row>
    <row r="9" spans="1:16" x14ac:dyDescent="0.3">
      <c r="A9" s="1">
        <v>5</v>
      </c>
      <c r="B9" s="2" t="s">
        <v>18</v>
      </c>
      <c r="C9" s="1" t="s">
        <v>3</v>
      </c>
      <c r="D9" s="3" t="s">
        <v>19</v>
      </c>
      <c r="E9" s="2" t="s">
        <v>20</v>
      </c>
      <c r="F9" s="4"/>
      <c r="G9" s="4" t="s">
        <v>21</v>
      </c>
      <c r="H9" s="4" t="s">
        <v>254</v>
      </c>
      <c r="I9" s="3" t="s">
        <v>8</v>
      </c>
      <c r="J9" s="5">
        <v>170</v>
      </c>
      <c r="K9" s="73">
        <f t="shared" si="0"/>
        <v>269023</v>
      </c>
      <c r="L9" s="73">
        <f>104873-70000</f>
        <v>34873</v>
      </c>
      <c r="M9" s="73">
        <f>74945-50000</f>
        <v>24945</v>
      </c>
      <c r="N9" s="73">
        <f>409205-200000</f>
        <v>209205</v>
      </c>
    </row>
    <row r="10" spans="1:16" x14ac:dyDescent="0.3">
      <c r="A10" s="1">
        <v>6</v>
      </c>
      <c r="B10" s="2" t="s">
        <v>22</v>
      </c>
      <c r="C10" s="1" t="s">
        <v>3</v>
      </c>
      <c r="D10" s="3" t="s">
        <v>19</v>
      </c>
      <c r="E10" s="2" t="s">
        <v>23</v>
      </c>
      <c r="F10" s="4"/>
      <c r="G10" s="4" t="s">
        <v>24</v>
      </c>
      <c r="H10" s="4" t="s">
        <v>253</v>
      </c>
      <c r="I10" s="3" t="s">
        <v>8</v>
      </c>
      <c r="J10" s="5">
        <v>170</v>
      </c>
      <c r="K10" s="73">
        <f t="shared" si="0"/>
        <v>540724</v>
      </c>
      <c r="L10" s="74">
        <f>145206-70000</f>
        <v>75206</v>
      </c>
      <c r="M10" s="74">
        <f>101995-50000</f>
        <v>51995</v>
      </c>
      <c r="N10" s="74">
        <f>593523-180000</f>
        <v>413523</v>
      </c>
    </row>
    <row r="11" spans="1:16" ht="24.45" customHeight="1" x14ac:dyDescent="0.3">
      <c r="A11" s="13"/>
      <c r="B11" s="46" t="s">
        <v>235</v>
      </c>
      <c r="C11" s="47"/>
      <c r="D11" s="48"/>
      <c r="E11" s="49"/>
      <c r="F11" s="50"/>
      <c r="G11" s="50"/>
      <c r="H11" s="50"/>
      <c r="I11" s="48" t="s">
        <v>8</v>
      </c>
      <c r="J11" s="51">
        <f>SUM(J5:J10)</f>
        <v>1280</v>
      </c>
      <c r="K11" s="52">
        <f>SUM(K5:K10)</f>
        <v>5008703</v>
      </c>
      <c r="L11" s="52">
        <f t="shared" ref="L11:N11" si="1">SUM(L5:L10)</f>
        <v>823884</v>
      </c>
      <c r="M11" s="52">
        <f t="shared" si="1"/>
        <v>594133</v>
      </c>
      <c r="N11" s="52">
        <f t="shared" si="1"/>
        <v>3590686</v>
      </c>
      <c r="P11" s="72"/>
    </row>
    <row r="12" spans="1:16" x14ac:dyDescent="0.3">
      <c r="A12" s="35"/>
      <c r="B12" s="36"/>
      <c r="C12" s="35"/>
      <c r="D12" s="37"/>
      <c r="E12" s="38"/>
      <c r="F12" s="39"/>
      <c r="G12" s="39"/>
      <c r="H12" s="39"/>
      <c r="I12" s="37"/>
      <c r="J12" s="40"/>
      <c r="K12" s="41"/>
      <c r="L12" s="41"/>
      <c r="M12" s="41"/>
      <c r="N12" s="41"/>
    </row>
    <row r="13" spans="1:16" x14ac:dyDescent="0.3">
      <c r="A13" s="25"/>
      <c r="B13" s="28" t="s">
        <v>236</v>
      </c>
      <c r="C13" s="25"/>
      <c r="D13" s="27"/>
      <c r="E13" s="28"/>
      <c r="F13" s="29"/>
      <c r="G13" s="29"/>
      <c r="H13" s="29"/>
      <c r="I13" s="27"/>
      <c r="J13" s="30"/>
      <c r="K13" s="31"/>
      <c r="L13" s="63"/>
      <c r="M13" s="63"/>
      <c r="N13" s="63"/>
    </row>
    <row r="14" spans="1:16" x14ac:dyDescent="0.3">
      <c r="A14" s="6">
        <v>7</v>
      </c>
      <c r="B14" s="7" t="s">
        <v>25</v>
      </c>
      <c r="C14" s="6" t="s">
        <v>3</v>
      </c>
      <c r="D14" s="8" t="s">
        <v>4</v>
      </c>
      <c r="E14" s="7" t="s">
        <v>26</v>
      </c>
      <c r="F14" s="9"/>
      <c r="G14" s="9" t="s">
        <v>27</v>
      </c>
      <c r="H14" s="9" t="s">
        <v>258</v>
      </c>
      <c r="I14" s="8" t="s">
        <v>28</v>
      </c>
      <c r="J14" s="10">
        <v>16.5</v>
      </c>
      <c r="K14" s="75">
        <v>10069</v>
      </c>
      <c r="L14" s="59"/>
      <c r="M14" s="59"/>
      <c r="N14" s="59"/>
    </row>
    <row r="15" spans="1:16" x14ac:dyDescent="0.3">
      <c r="A15" s="64"/>
      <c r="B15" s="14" t="s">
        <v>244</v>
      </c>
      <c r="C15" s="64"/>
      <c r="D15" s="66"/>
      <c r="E15" s="65"/>
      <c r="F15" s="67"/>
      <c r="G15" s="67"/>
      <c r="H15" s="67"/>
      <c r="I15" s="66"/>
      <c r="J15" s="68"/>
      <c r="K15" s="22">
        <v>10069</v>
      </c>
      <c r="L15" s="59"/>
      <c r="M15" s="59"/>
      <c r="N15" s="59"/>
    </row>
    <row r="16" spans="1:16" x14ac:dyDescent="0.3">
      <c r="A16" s="53"/>
      <c r="B16" s="54"/>
      <c r="C16" s="53"/>
      <c r="D16" s="55"/>
      <c r="E16" s="54"/>
      <c r="F16" s="56"/>
      <c r="G16" s="56"/>
      <c r="H16" s="56"/>
      <c r="I16" s="55"/>
      <c r="J16" s="57"/>
      <c r="K16" s="58"/>
      <c r="L16" s="59"/>
      <c r="M16" s="59"/>
      <c r="N16" s="59"/>
    </row>
    <row r="17" spans="1:14" ht="18.600000000000001" customHeight="1" x14ac:dyDescent="0.3">
      <c r="A17" s="6">
        <v>8</v>
      </c>
      <c r="B17" s="7" t="s">
        <v>29</v>
      </c>
      <c r="C17" s="6" t="s">
        <v>221</v>
      </c>
      <c r="D17" s="8" t="s">
        <v>30</v>
      </c>
      <c r="E17" s="7" t="s">
        <v>31</v>
      </c>
      <c r="F17" s="9"/>
      <c r="G17" s="9" t="s">
        <v>32</v>
      </c>
      <c r="H17" s="9" t="s">
        <v>248</v>
      </c>
      <c r="I17" s="8" t="s">
        <v>33</v>
      </c>
      <c r="J17" s="10">
        <v>25</v>
      </c>
      <c r="K17" s="75">
        <v>18137</v>
      </c>
      <c r="L17" s="59"/>
      <c r="M17" s="59"/>
      <c r="N17" s="59"/>
    </row>
    <row r="18" spans="1:14" x14ac:dyDescent="0.3">
      <c r="A18" s="6">
        <v>9</v>
      </c>
      <c r="B18" s="7" t="s">
        <v>34</v>
      </c>
      <c r="C18" s="6" t="s">
        <v>3</v>
      </c>
      <c r="D18" s="8" t="s">
        <v>4</v>
      </c>
      <c r="E18" s="7" t="s">
        <v>35</v>
      </c>
      <c r="F18" s="9"/>
      <c r="G18" s="9" t="s">
        <v>36</v>
      </c>
      <c r="H18" s="9" t="s">
        <v>250</v>
      </c>
      <c r="I18" s="8" t="s">
        <v>33</v>
      </c>
      <c r="J18" s="10">
        <v>25.5</v>
      </c>
      <c r="K18" s="75">
        <v>13734</v>
      </c>
      <c r="L18" s="59"/>
      <c r="M18" s="59"/>
      <c r="N18" s="59"/>
    </row>
    <row r="19" spans="1:14" x14ac:dyDescent="0.3">
      <c r="A19" s="6">
        <v>10</v>
      </c>
      <c r="B19" s="7" t="s">
        <v>37</v>
      </c>
      <c r="C19" s="6" t="s">
        <v>3</v>
      </c>
      <c r="D19" s="8" t="s">
        <v>4</v>
      </c>
      <c r="E19" s="7" t="s">
        <v>38</v>
      </c>
      <c r="F19" s="9"/>
      <c r="G19" s="9" t="s">
        <v>39</v>
      </c>
      <c r="H19" s="9" t="s">
        <v>249</v>
      </c>
      <c r="I19" s="8" t="s">
        <v>33</v>
      </c>
      <c r="J19" s="10">
        <v>52</v>
      </c>
      <c r="K19" s="75">
        <v>26805</v>
      </c>
      <c r="L19" s="59"/>
      <c r="M19" s="59"/>
      <c r="N19" s="59"/>
    </row>
    <row r="20" spans="1:14" x14ac:dyDescent="0.3">
      <c r="A20" s="6">
        <v>11</v>
      </c>
      <c r="B20" s="7" t="s">
        <v>40</v>
      </c>
      <c r="C20" s="6" t="s">
        <v>222</v>
      </c>
      <c r="D20" s="8" t="s">
        <v>4</v>
      </c>
      <c r="E20" s="7" t="s">
        <v>41</v>
      </c>
      <c r="F20" s="9"/>
      <c r="G20" s="9" t="s">
        <v>42</v>
      </c>
      <c r="H20" s="9" t="s">
        <v>260</v>
      </c>
      <c r="I20" s="8" t="s">
        <v>33</v>
      </c>
      <c r="J20" s="10">
        <v>28</v>
      </c>
      <c r="K20" s="75">
        <v>18224</v>
      </c>
      <c r="L20" s="59"/>
      <c r="M20" s="59"/>
      <c r="N20" s="59"/>
    </row>
    <row r="21" spans="1:14" x14ac:dyDescent="0.3">
      <c r="A21" s="6">
        <v>12</v>
      </c>
      <c r="B21" s="7" t="s">
        <v>49</v>
      </c>
      <c r="C21" s="6" t="s">
        <v>3</v>
      </c>
      <c r="D21" s="8" t="s">
        <v>4</v>
      </c>
      <c r="E21" s="7" t="s">
        <v>50</v>
      </c>
      <c r="F21" s="9"/>
      <c r="G21" s="9" t="s">
        <v>51</v>
      </c>
      <c r="H21" s="9" t="s">
        <v>259</v>
      </c>
      <c r="I21" s="8" t="s">
        <v>33</v>
      </c>
      <c r="J21" s="10">
        <v>40.5</v>
      </c>
      <c r="K21" s="75">
        <v>7089</v>
      </c>
      <c r="L21" s="59"/>
      <c r="M21" s="59"/>
      <c r="N21" s="59"/>
    </row>
    <row r="22" spans="1:14" x14ac:dyDescent="0.3">
      <c r="A22" s="6">
        <v>13</v>
      </c>
      <c r="B22" s="7" t="s">
        <v>52</v>
      </c>
      <c r="C22" s="6" t="s">
        <v>3</v>
      </c>
      <c r="D22" s="8" t="s">
        <v>4</v>
      </c>
      <c r="E22" s="7" t="s">
        <v>53</v>
      </c>
      <c r="F22" s="9" t="s">
        <v>14</v>
      </c>
      <c r="G22" s="9" t="s">
        <v>54</v>
      </c>
      <c r="H22" s="9" t="s">
        <v>251</v>
      </c>
      <c r="I22" s="8" t="s">
        <v>33</v>
      </c>
      <c r="J22" s="10">
        <v>20</v>
      </c>
      <c r="K22" s="75">
        <v>1000</v>
      </c>
      <c r="L22" s="59"/>
      <c r="M22" s="59"/>
      <c r="N22" s="59"/>
    </row>
    <row r="23" spans="1:14" x14ac:dyDescent="0.3">
      <c r="A23" s="64"/>
      <c r="B23" s="14" t="s">
        <v>246</v>
      </c>
      <c r="C23" s="64"/>
      <c r="D23" s="66"/>
      <c r="E23" s="65"/>
      <c r="F23" s="67"/>
      <c r="G23" s="67"/>
      <c r="H23" s="67"/>
      <c r="I23" s="66"/>
      <c r="J23" s="68"/>
      <c r="K23" s="22">
        <f>SUM(K17:K22)</f>
        <v>84989</v>
      </c>
      <c r="L23" s="59"/>
      <c r="M23" s="59"/>
      <c r="N23" s="59"/>
    </row>
    <row r="24" spans="1:14" x14ac:dyDescent="0.3">
      <c r="A24" s="53"/>
      <c r="B24" s="54"/>
      <c r="C24" s="53"/>
      <c r="D24" s="55"/>
      <c r="E24" s="54"/>
      <c r="F24" s="56"/>
      <c r="G24" s="56"/>
      <c r="H24" s="56"/>
      <c r="I24" s="55"/>
      <c r="J24" s="57"/>
      <c r="K24" s="58"/>
      <c r="L24" s="59"/>
      <c r="M24" s="59"/>
      <c r="N24" s="59"/>
    </row>
    <row r="25" spans="1:14" x14ac:dyDescent="0.3">
      <c r="A25" s="6">
        <v>14</v>
      </c>
      <c r="B25" s="7" t="s">
        <v>43</v>
      </c>
      <c r="C25" s="6" t="s">
        <v>223</v>
      </c>
      <c r="D25" s="8" t="s">
        <v>44</v>
      </c>
      <c r="E25" s="7" t="s">
        <v>45</v>
      </c>
      <c r="F25" s="9"/>
      <c r="G25" s="9" t="s">
        <v>46</v>
      </c>
      <c r="H25" s="9" t="s">
        <v>261</v>
      </c>
      <c r="I25" s="8" t="s">
        <v>47</v>
      </c>
      <c r="J25" s="10">
        <v>3.5</v>
      </c>
      <c r="K25" s="75">
        <v>854</v>
      </c>
      <c r="L25" s="59"/>
      <c r="M25" s="59"/>
      <c r="N25" s="59"/>
    </row>
    <row r="26" spans="1:14" x14ac:dyDescent="0.3">
      <c r="A26" s="6">
        <v>15</v>
      </c>
      <c r="B26" s="7" t="s">
        <v>55</v>
      </c>
      <c r="C26" s="6" t="s">
        <v>3</v>
      </c>
      <c r="D26" s="8" t="s">
        <v>4</v>
      </c>
      <c r="E26" s="7" t="s">
        <v>35</v>
      </c>
      <c r="F26" s="9" t="s">
        <v>56</v>
      </c>
      <c r="G26" s="9" t="s">
        <v>57</v>
      </c>
      <c r="H26" s="9" t="s">
        <v>262</v>
      </c>
      <c r="I26" s="8" t="s">
        <v>47</v>
      </c>
      <c r="J26" s="10">
        <v>6.5</v>
      </c>
      <c r="K26" s="76">
        <v>3176</v>
      </c>
      <c r="L26" s="60"/>
      <c r="M26" s="60"/>
      <c r="N26" s="60"/>
    </row>
    <row r="27" spans="1:14" x14ac:dyDescent="0.3">
      <c r="A27" s="6">
        <v>16</v>
      </c>
      <c r="B27" s="7" t="s">
        <v>58</v>
      </c>
      <c r="C27" s="6" t="s">
        <v>3</v>
      </c>
      <c r="D27" s="8" t="s">
        <v>4</v>
      </c>
      <c r="E27" s="7" t="s">
        <v>59</v>
      </c>
      <c r="F27" s="9"/>
      <c r="G27" s="9" t="s">
        <v>60</v>
      </c>
      <c r="H27" s="9" t="s">
        <v>263</v>
      </c>
      <c r="I27" s="8" t="s">
        <v>47</v>
      </c>
      <c r="J27" s="10">
        <v>10.5</v>
      </c>
      <c r="K27" s="76">
        <v>1978</v>
      </c>
      <c r="L27" s="60"/>
      <c r="M27" s="60"/>
      <c r="N27" s="60"/>
    </row>
    <row r="28" spans="1:14" x14ac:dyDescent="0.3">
      <c r="A28" s="6">
        <v>17</v>
      </c>
      <c r="B28" s="7" t="s">
        <v>61</v>
      </c>
      <c r="C28" s="6" t="s">
        <v>221</v>
      </c>
      <c r="D28" s="8" t="s">
        <v>4</v>
      </c>
      <c r="E28" s="7" t="s">
        <v>62</v>
      </c>
      <c r="F28" s="9"/>
      <c r="G28" s="9" t="s">
        <v>63</v>
      </c>
      <c r="H28" s="9" t="s">
        <v>264</v>
      </c>
      <c r="I28" s="8" t="s">
        <v>47</v>
      </c>
      <c r="J28" s="10">
        <v>6.5</v>
      </c>
      <c r="K28" s="76">
        <v>1250</v>
      </c>
      <c r="L28" s="60"/>
      <c r="M28" s="60"/>
      <c r="N28" s="60"/>
    </row>
    <row r="29" spans="1:14" x14ac:dyDescent="0.3">
      <c r="A29" s="6">
        <v>18</v>
      </c>
      <c r="B29" s="7" t="s">
        <v>64</v>
      </c>
      <c r="C29" s="6" t="s">
        <v>221</v>
      </c>
      <c r="D29" s="8" t="s">
        <v>30</v>
      </c>
      <c r="E29" s="7" t="s">
        <v>65</v>
      </c>
      <c r="F29" s="9"/>
      <c r="G29" s="9" t="s">
        <v>66</v>
      </c>
      <c r="H29" s="9" t="s">
        <v>265</v>
      </c>
      <c r="I29" s="8" t="s">
        <v>47</v>
      </c>
      <c r="J29" s="10">
        <v>6.5</v>
      </c>
      <c r="K29" s="77">
        <v>2094</v>
      </c>
      <c r="L29" s="60"/>
      <c r="M29" s="60"/>
      <c r="N29" s="60"/>
    </row>
    <row r="30" spans="1:14" x14ac:dyDescent="0.3">
      <c r="A30" s="6">
        <v>19</v>
      </c>
      <c r="B30" s="7" t="s">
        <v>67</v>
      </c>
      <c r="C30" s="6" t="s">
        <v>221</v>
      </c>
      <c r="D30" s="8" t="s">
        <v>30</v>
      </c>
      <c r="E30" s="7" t="s">
        <v>68</v>
      </c>
      <c r="F30" s="9"/>
      <c r="G30" s="9" t="s">
        <v>69</v>
      </c>
      <c r="H30" s="9" t="s">
        <v>266</v>
      </c>
      <c r="I30" s="8" t="s">
        <v>47</v>
      </c>
      <c r="J30" s="10">
        <v>20.5</v>
      </c>
      <c r="K30" s="77">
        <v>4962</v>
      </c>
      <c r="L30" s="60"/>
      <c r="M30" s="60"/>
      <c r="N30" s="60"/>
    </row>
    <row r="31" spans="1:14" x14ac:dyDescent="0.3">
      <c r="A31" s="6">
        <v>20</v>
      </c>
      <c r="B31" s="7" t="s">
        <v>70</v>
      </c>
      <c r="C31" s="6" t="s">
        <v>221</v>
      </c>
      <c r="D31" s="8" t="s">
        <v>30</v>
      </c>
      <c r="E31" s="7" t="s">
        <v>71</v>
      </c>
      <c r="F31" s="9"/>
      <c r="G31" s="9" t="s">
        <v>72</v>
      </c>
      <c r="H31" s="9" t="s">
        <v>267</v>
      </c>
      <c r="I31" s="8" t="s">
        <v>47</v>
      </c>
      <c r="J31" s="10">
        <v>20.5</v>
      </c>
      <c r="K31" s="77">
        <v>6480</v>
      </c>
      <c r="L31" s="60"/>
      <c r="M31" s="60"/>
      <c r="N31" s="60"/>
    </row>
    <row r="32" spans="1:14" x14ac:dyDescent="0.3">
      <c r="A32" s="6">
        <v>21</v>
      </c>
      <c r="B32" s="7" t="s">
        <v>73</v>
      </c>
      <c r="C32" s="6" t="s">
        <v>222</v>
      </c>
      <c r="D32" s="8" t="s">
        <v>19</v>
      </c>
      <c r="E32" s="7" t="s">
        <v>74</v>
      </c>
      <c r="F32" s="9"/>
      <c r="G32" s="9" t="s">
        <v>75</v>
      </c>
      <c r="H32" s="9" t="s">
        <v>268</v>
      </c>
      <c r="I32" s="8" t="s">
        <v>47</v>
      </c>
      <c r="J32" s="10">
        <v>6.5</v>
      </c>
      <c r="K32" s="77">
        <v>5039</v>
      </c>
      <c r="L32" s="60"/>
      <c r="M32" s="60"/>
      <c r="N32" s="60"/>
    </row>
    <row r="33" spans="1:14" x14ac:dyDescent="0.3">
      <c r="A33" s="6">
        <v>22</v>
      </c>
      <c r="B33" s="7" t="s">
        <v>76</v>
      </c>
      <c r="C33" s="6" t="s">
        <v>222</v>
      </c>
      <c r="D33" s="8" t="s">
        <v>19</v>
      </c>
      <c r="E33" s="7" t="s">
        <v>77</v>
      </c>
      <c r="F33" s="9"/>
      <c r="G33" s="9" t="s">
        <v>238</v>
      </c>
      <c r="H33" s="9" t="s">
        <v>269</v>
      </c>
      <c r="I33" s="8" t="s">
        <v>47</v>
      </c>
      <c r="J33" s="10">
        <v>6.5</v>
      </c>
      <c r="K33" s="77">
        <v>4401</v>
      </c>
      <c r="L33" s="60"/>
      <c r="M33" s="60"/>
      <c r="N33" s="60"/>
    </row>
    <row r="34" spans="1:14" x14ac:dyDescent="0.3">
      <c r="A34" s="6">
        <v>23</v>
      </c>
      <c r="B34" s="7" t="s">
        <v>78</v>
      </c>
      <c r="C34" s="6" t="s">
        <v>3</v>
      </c>
      <c r="D34" s="8" t="s">
        <v>4</v>
      </c>
      <c r="E34" s="7" t="s">
        <v>79</v>
      </c>
      <c r="F34" s="9"/>
      <c r="G34" s="9" t="s">
        <v>80</v>
      </c>
      <c r="H34" s="9" t="s">
        <v>270</v>
      </c>
      <c r="I34" s="8" t="s">
        <v>47</v>
      </c>
      <c r="J34" s="10">
        <v>20.5</v>
      </c>
      <c r="K34" s="77">
        <v>8791</v>
      </c>
      <c r="L34" s="60"/>
      <c r="M34" s="60"/>
      <c r="N34" s="60"/>
    </row>
    <row r="35" spans="1:14" x14ac:dyDescent="0.3">
      <c r="A35" s="6">
        <v>24</v>
      </c>
      <c r="B35" s="7" t="s">
        <v>81</v>
      </c>
      <c r="C35" s="6" t="s">
        <v>3</v>
      </c>
      <c r="D35" s="8" t="s">
        <v>4</v>
      </c>
      <c r="E35" s="7" t="s">
        <v>82</v>
      </c>
      <c r="F35" s="9"/>
      <c r="G35" s="9" t="s">
        <v>83</v>
      </c>
      <c r="H35" s="9" t="s">
        <v>271</v>
      </c>
      <c r="I35" s="8" t="s">
        <v>47</v>
      </c>
      <c r="J35" s="10">
        <v>12.5</v>
      </c>
      <c r="K35" s="77">
        <v>8763</v>
      </c>
      <c r="L35" s="60"/>
      <c r="M35" s="60"/>
      <c r="N35" s="60"/>
    </row>
    <row r="36" spans="1:14" x14ac:dyDescent="0.3">
      <c r="A36" s="6">
        <v>25</v>
      </c>
      <c r="B36" s="7" t="s">
        <v>84</v>
      </c>
      <c r="C36" s="6" t="s">
        <v>3</v>
      </c>
      <c r="D36" s="8" t="s">
        <v>4</v>
      </c>
      <c r="E36" s="7" t="s">
        <v>13</v>
      </c>
      <c r="F36" s="9"/>
      <c r="G36" s="9" t="s">
        <v>85</v>
      </c>
      <c r="H36" s="9" t="s">
        <v>273</v>
      </c>
      <c r="I36" s="8" t="s">
        <v>47</v>
      </c>
      <c r="J36" s="10">
        <v>6.5</v>
      </c>
      <c r="K36" s="77">
        <v>0</v>
      </c>
      <c r="L36" s="60"/>
      <c r="M36" s="60"/>
      <c r="N36" s="60"/>
    </row>
    <row r="37" spans="1:14" x14ac:dyDescent="0.3">
      <c r="A37" s="6">
        <v>26</v>
      </c>
      <c r="B37" s="7" t="s">
        <v>86</v>
      </c>
      <c r="C37" s="6" t="s">
        <v>3</v>
      </c>
      <c r="D37" s="8" t="s">
        <v>4</v>
      </c>
      <c r="E37" s="7" t="s">
        <v>53</v>
      </c>
      <c r="F37" s="9"/>
      <c r="G37" s="9" t="s">
        <v>87</v>
      </c>
      <c r="H37" s="9" t="s">
        <v>272</v>
      </c>
      <c r="I37" s="8" t="s">
        <v>47</v>
      </c>
      <c r="J37" s="10">
        <v>6.5</v>
      </c>
      <c r="K37" s="77">
        <v>2968</v>
      </c>
      <c r="L37" s="60"/>
      <c r="M37" s="60"/>
      <c r="N37" s="60"/>
    </row>
    <row r="38" spans="1:14" x14ac:dyDescent="0.3">
      <c r="A38" s="6">
        <v>27</v>
      </c>
      <c r="B38" s="7" t="s">
        <v>88</v>
      </c>
      <c r="C38" s="6" t="s">
        <v>3</v>
      </c>
      <c r="D38" s="8" t="s">
        <v>4</v>
      </c>
      <c r="E38" s="7" t="s">
        <v>89</v>
      </c>
      <c r="F38" s="9"/>
      <c r="G38" s="9" t="s">
        <v>90</v>
      </c>
      <c r="H38" s="9" t="s">
        <v>274</v>
      </c>
      <c r="I38" s="8" t="s">
        <v>47</v>
      </c>
      <c r="J38" s="10">
        <v>10.5</v>
      </c>
      <c r="K38" s="77">
        <v>1088</v>
      </c>
      <c r="L38" s="60"/>
      <c r="M38" s="60"/>
      <c r="N38" s="60"/>
    </row>
    <row r="39" spans="1:14" x14ac:dyDescent="0.3">
      <c r="A39" s="6">
        <v>28</v>
      </c>
      <c r="B39" s="7" t="s">
        <v>91</v>
      </c>
      <c r="C39" s="6" t="s">
        <v>3</v>
      </c>
      <c r="D39" s="8" t="s">
        <v>4</v>
      </c>
      <c r="E39" s="7" t="s">
        <v>92</v>
      </c>
      <c r="F39" s="9"/>
      <c r="G39" s="9" t="s">
        <v>93</v>
      </c>
      <c r="H39" s="9" t="s">
        <v>275</v>
      </c>
      <c r="I39" s="8" t="s">
        <v>47</v>
      </c>
      <c r="J39" s="10">
        <v>16.5</v>
      </c>
      <c r="K39" s="77">
        <v>1474</v>
      </c>
      <c r="L39" s="60"/>
      <c r="M39" s="60"/>
      <c r="N39" s="60"/>
    </row>
    <row r="40" spans="1:14" x14ac:dyDescent="0.3">
      <c r="A40" s="6">
        <v>29</v>
      </c>
      <c r="B40" s="7" t="s">
        <v>94</v>
      </c>
      <c r="C40" s="6" t="s">
        <v>3</v>
      </c>
      <c r="D40" s="8" t="s">
        <v>4</v>
      </c>
      <c r="E40" s="7" t="s">
        <v>95</v>
      </c>
      <c r="F40" s="9"/>
      <c r="G40" s="9" t="s">
        <v>96</v>
      </c>
      <c r="H40" s="9" t="s">
        <v>276</v>
      </c>
      <c r="I40" s="8" t="s">
        <v>47</v>
      </c>
      <c r="J40" s="10">
        <v>6.5</v>
      </c>
      <c r="K40" s="77">
        <v>3137</v>
      </c>
      <c r="L40" s="60"/>
      <c r="M40" s="60"/>
      <c r="N40" s="60"/>
    </row>
    <row r="41" spans="1:14" x14ac:dyDescent="0.3">
      <c r="A41" s="6">
        <v>30</v>
      </c>
      <c r="B41" s="7" t="s">
        <v>97</v>
      </c>
      <c r="C41" s="6" t="s">
        <v>3</v>
      </c>
      <c r="D41" s="8" t="s">
        <v>48</v>
      </c>
      <c r="E41" s="7" t="s">
        <v>98</v>
      </c>
      <c r="F41" s="9" t="s">
        <v>99</v>
      </c>
      <c r="G41" s="9" t="s">
        <v>100</v>
      </c>
      <c r="H41" s="9" t="s">
        <v>277</v>
      </c>
      <c r="I41" s="8" t="s">
        <v>47</v>
      </c>
      <c r="J41" s="10">
        <v>20.5</v>
      </c>
      <c r="K41" s="77">
        <v>9114</v>
      </c>
      <c r="L41" s="60"/>
      <c r="M41" s="60"/>
      <c r="N41" s="60"/>
    </row>
    <row r="42" spans="1:14" x14ac:dyDescent="0.3">
      <c r="A42" s="6">
        <v>31</v>
      </c>
      <c r="B42" s="7" t="s">
        <v>101</v>
      </c>
      <c r="C42" s="6" t="s">
        <v>3</v>
      </c>
      <c r="D42" s="8" t="s">
        <v>48</v>
      </c>
      <c r="E42" s="7" t="s">
        <v>102</v>
      </c>
      <c r="F42" s="9"/>
      <c r="G42" s="9" t="s">
        <v>103</v>
      </c>
      <c r="H42" s="9" t="s">
        <v>279</v>
      </c>
      <c r="I42" s="8" t="s">
        <v>47</v>
      </c>
      <c r="J42" s="10">
        <v>10.5</v>
      </c>
      <c r="K42" s="77">
        <v>0</v>
      </c>
      <c r="L42" s="60"/>
      <c r="M42" s="60"/>
      <c r="N42" s="60"/>
    </row>
    <row r="43" spans="1:14" x14ac:dyDescent="0.3">
      <c r="A43" s="6">
        <v>32</v>
      </c>
      <c r="B43" s="7" t="s">
        <v>104</v>
      </c>
      <c r="C43" s="6" t="s">
        <v>3</v>
      </c>
      <c r="D43" s="8" t="s">
        <v>48</v>
      </c>
      <c r="E43" s="7" t="s">
        <v>102</v>
      </c>
      <c r="F43" s="9"/>
      <c r="G43" s="9" t="s">
        <v>105</v>
      </c>
      <c r="H43" s="9" t="s">
        <v>278</v>
      </c>
      <c r="I43" s="8" t="s">
        <v>47</v>
      </c>
      <c r="J43" s="10">
        <v>10.5</v>
      </c>
      <c r="K43" s="77">
        <v>3094</v>
      </c>
      <c r="L43" s="60"/>
      <c r="M43" s="60"/>
      <c r="N43" s="60"/>
    </row>
    <row r="44" spans="1:14" x14ac:dyDescent="0.3">
      <c r="A44" s="6">
        <v>33</v>
      </c>
      <c r="B44" s="7" t="s">
        <v>106</v>
      </c>
      <c r="C44" s="6" t="s">
        <v>3</v>
      </c>
      <c r="D44" s="8" t="s">
        <v>4</v>
      </c>
      <c r="E44" s="7" t="s">
        <v>107</v>
      </c>
      <c r="F44" s="9"/>
      <c r="G44" s="9" t="s">
        <v>108</v>
      </c>
      <c r="H44" s="9" t="s">
        <v>280</v>
      </c>
      <c r="I44" s="8" t="s">
        <v>47</v>
      </c>
      <c r="J44" s="10">
        <v>10.5</v>
      </c>
      <c r="K44" s="77">
        <v>1715</v>
      </c>
      <c r="L44" s="60"/>
      <c r="M44" s="60"/>
      <c r="N44" s="60"/>
    </row>
    <row r="45" spans="1:14" x14ac:dyDescent="0.3">
      <c r="A45" s="6">
        <v>34</v>
      </c>
      <c r="B45" s="7" t="s">
        <v>109</v>
      </c>
      <c r="C45" s="6" t="s">
        <v>3</v>
      </c>
      <c r="D45" s="8" t="s">
        <v>4</v>
      </c>
      <c r="E45" s="7" t="s">
        <v>53</v>
      </c>
      <c r="F45" s="9" t="s">
        <v>110</v>
      </c>
      <c r="G45" s="9" t="s">
        <v>111</v>
      </c>
      <c r="H45" s="9" t="s">
        <v>281</v>
      </c>
      <c r="I45" s="8" t="s">
        <v>47</v>
      </c>
      <c r="J45" s="10">
        <v>3.5</v>
      </c>
      <c r="K45" s="78">
        <v>15</v>
      </c>
      <c r="L45" s="61"/>
      <c r="M45" s="61"/>
      <c r="N45" s="61"/>
    </row>
    <row r="46" spans="1:14" x14ac:dyDescent="0.3">
      <c r="A46" s="6">
        <v>35</v>
      </c>
      <c r="B46" s="7" t="s">
        <v>112</v>
      </c>
      <c r="C46" s="6" t="s">
        <v>3</v>
      </c>
      <c r="D46" s="8" t="s">
        <v>19</v>
      </c>
      <c r="E46" s="7" t="s">
        <v>113</v>
      </c>
      <c r="F46" s="9"/>
      <c r="G46" s="9" t="s">
        <v>114</v>
      </c>
      <c r="H46" s="9" t="s">
        <v>282</v>
      </c>
      <c r="I46" s="8" t="s">
        <v>47</v>
      </c>
      <c r="J46" s="10">
        <v>6.5</v>
      </c>
      <c r="K46" s="77">
        <v>959</v>
      </c>
      <c r="L46" s="60"/>
      <c r="M46" s="60"/>
      <c r="N46" s="60"/>
    </row>
    <row r="47" spans="1:14" x14ac:dyDescent="0.3">
      <c r="A47" s="6">
        <v>36</v>
      </c>
      <c r="B47" s="7" t="s">
        <v>115</v>
      </c>
      <c r="C47" s="6" t="s">
        <v>3</v>
      </c>
      <c r="D47" s="8" t="s">
        <v>4</v>
      </c>
      <c r="E47" s="7" t="s">
        <v>116</v>
      </c>
      <c r="F47" s="9"/>
      <c r="G47" s="9" t="s">
        <v>117</v>
      </c>
      <c r="H47" s="9" t="s">
        <v>283</v>
      </c>
      <c r="I47" s="8" t="s">
        <v>47</v>
      </c>
      <c r="J47" s="10">
        <v>20.5</v>
      </c>
      <c r="K47" s="77">
        <v>2492</v>
      </c>
      <c r="L47" s="60"/>
      <c r="M47" s="60"/>
      <c r="N47" s="60"/>
    </row>
    <row r="48" spans="1:14" x14ac:dyDescent="0.3">
      <c r="A48" s="6">
        <v>37</v>
      </c>
      <c r="B48" s="7" t="s">
        <v>118</v>
      </c>
      <c r="C48" s="6" t="s">
        <v>3</v>
      </c>
      <c r="D48" s="8" t="s">
        <v>4</v>
      </c>
      <c r="E48" s="7" t="s">
        <v>119</v>
      </c>
      <c r="F48" s="9"/>
      <c r="G48" s="9" t="s">
        <v>120</v>
      </c>
      <c r="H48" s="9" t="s">
        <v>284</v>
      </c>
      <c r="I48" s="8" t="s">
        <v>47</v>
      </c>
      <c r="J48" s="10">
        <v>3</v>
      </c>
      <c r="K48" s="77">
        <v>530</v>
      </c>
      <c r="L48" s="60"/>
      <c r="M48" s="60"/>
      <c r="N48" s="60"/>
    </row>
    <row r="49" spans="1:14" x14ac:dyDescent="0.3">
      <c r="A49" s="6">
        <v>38</v>
      </c>
      <c r="B49" s="7" t="s">
        <v>121</v>
      </c>
      <c r="C49" s="6" t="s">
        <v>3</v>
      </c>
      <c r="D49" s="8" t="s">
        <v>4</v>
      </c>
      <c r="E49" s="7" t="s">
        <v>35</v>
      </c>
      <c r="F49" s="9"/>
      <c r="G49" s="9" t="s">
        <v>122</v>
      </c>
      <c r="H49" s="9" t="s">
        <v>285</v>
      </c>
      <c r="I49" s="8" t="s">
        <v>47</v>
      </c>
      <c r="J49" s="10">
        <v>18.5</v>
      </c>
      <c r="K49" s="77">
        <v>2568</v>
      </c>
      <c r="L49" s="60"/>
      <c r="M49" s="60"/>
      <c r="N49" s="60"/>
    </row>
    <row r="50" spans="1:14" x14ac:dyDescent="0.3">
      <c r="A50" s="6">
        <v>39</v>
      </c>
      <c r="B50" s="7" t="s">
        <v>123</v>
      </c>
      <c r="C50" s="6" t="s">
        <v>3</v>
      </c>
      <c r="D50" s="8" t="s">
        <v>4</v>
      </c>
      <c r="E50" s="7" t="s">
        <v>35</v>
      </c>
      <c r="F50" s="9"/>
      <c r="G50" s="9" t="s">
        <v>124</v>
      </c>
      <c r="H50" s="9" t="s">
        <v>286</v>
      </c>
      <c r="I50" s="8" t="s">
        <v>47</v>
      </c>
      <c r="J50" s="10">
        <v>16.5</v>
      </c>
      <c r="K50" s="77">
        <v>1590</v>
      </c>
      <c r="L50" s="60"/>
      <c r="M50" s="60"/>
      <c r="N50" s="60"/>
    </row>
    <row r="51" spans="1:14" x14ac:dyDescent="0.3">
      <c r="A51" s="6">
        <v>40</v>
      </c>
      <c r="B51" s="7" t="s">
        <v>125</v>
      </c>
      <c r="C51" s="6" t="s">
        <v>3</v>
      </c>
      <c r="D51" s="8" t="s">
        <v>4</v>
      </c>
      <c r="E51" s="7" t="s">
        <v>126</v>
      </c>
      <c r="F51" s="9"/>
      <c r="G51" s="9" t="s">
        <v>127</v>
      </c>
      <c r="H51" s="9" t="s">
        <v>287</v>
      </c>
      <c r="I51" s="8" t="s">
        <v>47</v>
      </c>
      <c r="J51" s="10">
        <v>7.5</v>
      </c>
      <c r="K51" s="77">
        <v>909</v>
      </c>
      <c r="L51" s="60"/>
      <c r="M51" s="60"/>
      <c r="N51" s="60"/>
    </row>
    <row r="52" spans="1:14" x14ac:dyDescent="0.3">
      <c r="A52" s="6">
        <v>41</v>
      </c>
      <c r="B52" s="7" t="s">
        <v>128</v>
      </c>
      <c r="C52" s="6" t="s">
        <v>3</v>
      </c>
      <c r="D52" s="8" t="s">
        <v>4</v>
      </c>
      <c r="E52" s="7" t="s">
        <v>129</v>
      </c>
      <c r="F52" s="9"/>
      <c r="G52" s="9" t="s">
        <v>130</v>
      </c>
      <c r="H52" s="9" t="s">
        <v>288</v>
      </c>
      <c r="I52" s="8" t="s">
        <v>47</v>
      </c>
      <c r="J52" s="10">
        <v>10.5</v>
      </c>
      <c r="K52" s="77">
        <v>1525</v>
      </c>
      <c r="L52" s="60"/>
      <c r="M52" s="60"/>
      <c r="N52" s="60"/>
    </row>
    <row r="53" spans="1:14" x14ac:dyDescent="0.3">
      <c r="A53" s="6">
        <v>42</v>
      </c>
      <c r="B53" s="7" t="s">
        <v>131</v>
      </c>
      <c r="C53" s="6" t="s">
        <v>3</v>
      </c>
      <c r="D53" s="8" t="s">
        <v>4</v>
      </c>
      <c r="E53" s="7" t="s">
        <v>132</v>
      </c>
      <c r="F53" s="9"/>
      <c r="G53" s="9" t="s">
        <v>133</v>
      </c>
      <c r="H53" s="9" t="s">
        <v>289</v>
      </c>
      <c r="I53" s="8" t="s">
        <v>47</v>
      </c>
      <c r="J53" s="10">
        <v>10.5</v>
      </c>
      <c r="K53" s="77">
        <v>2454</v>
      </c>
      <c r="L53" s="60"/>
      <c r="M53" s="60"/>
      <c r="N53" s="60"/>
    </row>
    <row r="54" spans="1:14" x14ac:dyDescent="0.3">
      <c r="A54" s="6">
        <v>43</v>
      </c>
      <c r="B54" s="7" t="s">
        <v>134</v>
      </c>
      <c r="C54" s="6" t="s">
        <v>3</v>
      </c>
      <c r="D54" s="8" t="s">
        <v>4</v>
      </c>
      <c r="E54" s="7" t="s">
        <v>132</v>
      </c>
      <c r="F54" s="9"/>
      <c r="G54" s="9" t="s">
        <v>135</v>
      </c>
      <c r="H54" s="9" t="s">
        <v>290</v>
      </c>
      <c r="I54" s="8" t="s">
        <v>47</v>
      </c>
      <c r="J54" s="10">
        <v>10.5</v>
      </c>
      <c r="K54" s="77">
        <v>2</v>
      </c>
      <c r="L54" s="60"/>
      <c r="M54" s="60"/>
      <c r="N54" s="60"/>
    </row>
    <row r="55" spans="1:14" x14ac:dyDescent="0.3">
      <c r="A55" s="6">
        <v>44</v>
      </c>
      <c r="B55" s="7" t="s">
        <v>136</v>
      </c>
      <c r="C55" s="6" t="s">
        <v>3</v>
      </c>
      <c r="D55" s="8" t="s">
        <v>4</v>
      </c>
      <c r="E55" s="7" t="s">
        <v>137</v>
      </c>
      <c r="F55" s="9"/>
      <c r="G55" s="9" t="s">
        <v>138</v>
      </c>
      <c r="H55" s="9" t="s">
        <v>291</v>
      </c>
      <c r="I55" s="8" t="s">
        <v>47</v>
      </c>
      <c r="J55" s="10">
        <v>6.5</v>
      </c>
      <c r="K55" s="77">
        <v>367</v>
      </c>
      <c r="L55" s="60"/>
      <c r="M55" s="60"/>
      <c r="N55" s="60"/>
    </row>
    <row r="56" spans="1:14" x14ac:dyDescent="0.3">
      <c r="A56" s="6">
        <v>45</v>
      </c>
      <c r="B56" s="7" t="s">
        <v>139</v>
      </c>
      <c r="C56" s="6" t="s">
        <v>3</v>
      </c>
      <c r="D56" s="8" t="s">
        <v>4</v>
      </c>
      <c r="E56" s="7" t="s">
        <v>140</v>
      </c>
      <c r="F56" s="9"/>
      <c r="G56" s="9" t="s">
        <v>216</v>
      </c>
      <c r="H56" s="9" t="s">
        <v>292</v>
      </c>
      <c r="I56" s="8" t="s">
        <v>47</v>
      </c>
      <c r="J56" s="10">
        <v>10.5</v>
      </c>
      <c r="K56" s="77">
        <v>1934</v>
      </c>
      <c r="L56" s="60"/>
      <c r="M56" s="60"/>
      <c r="N56" s="60"/>
    </row>
    <row r="57" spans="1:14" x14ac:dyDescent="0.3">
      <c r="A57" s="6">
        <v>46</v>
      </c>
      <c r="B57" s="7" t="s">
        <v>141</v>
      </c>
      <c r="C57" s="6" t="s">
        <v>3</v>
      </c>
      <c r="D57" s="8" t="s">
        <v>4</v>
      </c>
      <c r="E57" s="7" t="s">
        <v>142</v>
      </c>
      <c r="F57" s="9"/>
      <c r="G57" s="12" t="s">
        <v>143</v>
      </c>
      <c r="H57" s="12" t="s">
        <v>293</v>
      </c>
      <c r="I57" s="8" t="s">
        <v>47</v>
      </c>
      <c r="J57" s="10">
        <v>10.5</v>
      </c>
      <c r="K57" s="77">
        <v>591</v>
      </c>
      <c r="L57" s="60"/>
      <c r="M57" s="60"/>
      <c r="N57" s="60"/>
    </row>
    <row r="58" spans="1:14" x14ac:dyDescent="0.3">
      <c r="A58" s="6">
        <v>47</v>
      </c>
      <c r="B58" s="7" t="s">
        <v>144</v>
      </c>
      <c r="C58" s="6" t="s">
        <v>3</v>
      </c>
      <c r="D58" s="8" t="s">
        <v>4</v>
      </c>
      <c r="E58" s="7" t="s">
        <v>145</v>
      </c>
      <c r="F58" s="9"/>
      <c r="G58" s="9" t="s">
        <v>146</v>
      </c>
      <c r="H58" s="9" t="s">
        <v>294</v>
      </c>
      <c r="I58" s="8" t="s">
        <v>47</v>
      </c>
      <c r="J58" s="10">
        <v>6.5</v>
      </c>
      <c r="K58" s="77">
        <v>335</v>
      </c>
      <c r="L58" s="60"/>
      <c r="M58" s="60"/>
      <c r="N58" s="60"/>
    </row>
    <row r="59" spans="1:14" x14ac:dyDescent="0.3">
      <c r="A59" s="6">
        <v>48</v>
      </c>
      <c r="B59" s="7" t="s">
        <v>147</v>
      </c>
      <c r="C59" s="6" t="s">
        <v>3</v>
      </c>
      <c r="D59" s="8" t="s">
        <v>4</v>
      </c>
      <c r="E59" s="7" t="s">
        <v>148</v>
      </c>
      <c r="F59" s="9"/>
      <c r="G59" s="9" t="s">
        <v>149</v>
      </c>
      <c r="H59" s="9" t="s">
        <v>295</v>
      </c>
      <c r="I59" s="8" t="s">
        <v>47</v>
      </c>
      <c r="J59" s="10">
        <v>6.5</v>
      </c>
      <c r="K59" s="77">
        <v>267</v>
      </c>
      <c r="L59" s="60"/>
      <c r="M59" s="60"/>
      <c r="N59" s="60"/>
    </row>
    <row r="60" spans="1:14" x14ac:dyDescent="0.3">
      <c r="A60" s="6">
        <v>49</v>
      </c>
      <c r="B60" s="7" t="s">
        <v>150</v>
      </c>
      <c r="C60" s="6" t="s">
        <v>3</v>
      </c>
      <c r="D60" s="8" t="s">
        <v>4</v>
      </c>
      <c r="E60" s="7" t="s">
        <v>151</v>
      </c>
      <c r="F60" s="9"/>
      <c r="G60" s="9" t="s">
        <v>152</v>
      </c>
      <c r="H60" s="9" t="s">
        <v>296</v>
      </c>
      <c r="I60" s="8" t="s">
        <v>47</v>
      </c>
      <c r="J60" s="10">
        <v>6.5</v>
      </c>
      <c r="K60" s="77">
        <v>112</v>
      </c>
      <c r="L60" s="60"/>
      <c r="M60" s="60"/>
      <c r="N60" s="60"/>
    </row>
    <row r="61" spans="1:14" x14ac:dyDescent="0.3">
      <c r="A61" s="6">
        <v>50</v>
      </c>
      <c r="B61" s="7" t="s">
        <v>153</v>
      </c>
      <c r="C61" s="6" t="s">
        <v>3</v>
      </c>
      <c r="D61" s="8" t="s">
        <v>4</v>
      </c>
      <c r="E61" s="7" t="s">
        <v>154</v>
      </c>
      <c r="F61" s="9" t="s">
        <v>155</v>
      </c>
      <c r="G61" s="9" t="s">
        <v>156</v>
      </c>
      <c r="H61" s="9" t="s">
        <v>297</v>
      </c>
      <c r="I61" s="8" t="s">
        <v>47</v>
      </c>
      <c r="J61" s="10">
        <v>10.5</v>
      </c>
      <c r="K61" s="77">
        <v>1715</v>
      </c>
      <c r="L61" s="60"/>
      <c r="M61" s="60"/>
      <c r="N61" s="60"/>
    </row>
    <row r="62" spans="1:14" x14ac:dyDescent="0.3">
      <c r="A62" s="6">
        <v>51</v>
      </c>
      <c r="B62" s="7" t="s">
        <v>157</v>
      </c>
      <c r="C62" s="6" t="s">
        <v>3</v>
      </c>
      <c r="D62" s="8" t="s">
        <v>4</v>
      </c>
      <c r="E62" s="7" t="s">
        <v>239</v>
      </c>
      <c r="F62" s="9"/>
      <c r="G62" s="9" t="s">
        <v>158</v>
      </c>
      <c r="H62" s="9" t="s">
        <v>298</v>
      </c>
      <c r="I62" s="8" t="s">
        <v>47</v>
      </c>
      <c r="J62" s="10">
        <v>3.5</v>
      </c>
      <c r="K62" s="78">
        <v>473</v>
      </c>
      <c r="L62" s="61"/>
      <c r="M62" s="61"/>
      <c r="N62" s="61"/>
    </row>
    <row r="63" spans="1:14" x14ac:dyDescent="0.3">
      <c r="A63" s="6">
        <v>52</v>
      </c>
      <c r="B63" s="7" t="s">
        <v>159</v>
      </c>
      <c r="C63" s="6" t="s">
        <v>3</v>
      </c>
      <c r="D63" s="8" t="s">
        <v>4</v>
      </c>
      <c r="E63" s="7" t="s">
        <v>240</v>
      </c>
      <c r="F63" s="9"/>
      <c r="G63" s="9" t="s">
        <v>160</v>
      </c>
      <c r="H63" s="9" t="s">
        <v>306</v>
      </c>
      <c r="I63" s="8" t="s">
        <v>47</v>
      </c>
      <c r="J63" s="10">
        <v>3.5</v>
      </c>
      <c r="K63" s="78">
        <v>641</v>
      </c>
      <c r="L63" s="61"/>
      <c r="M63" s="61"/>
      <c r="N63" s="61"/>
    </row>
    <row r="64" spans="1:14" x14ac:dyDescent="0.3">
      <c r="A64" s="6">
        <v>53</v>
      </c>
      <c r="B64" s="7" t="s">
        <v>161</v>
      </c>
      <c r="C64" s="6" t="s">
        <v>3</v>
      </c>
      <c r="D64" s="8" t="s">
        <v>4</v>
      </c>
      <c r="E64" s="7" t="s">
        <v>241</v>
      </c>
      <c r="F64" s="9"/>
      <c r="G64" s="9" t="s">
        <v>162</v>
      </c>
      <c r="H64" s="9" t="s">
        <v>299</v>
      </c>
      <c r="I64" s="8" t="s">
        <v>47</v>
      </c>
      <c r="J64" s="10">
        <v>3.5</v>
      </c>
      <c r="K64" s="78">
        <v>593</v>
      </c>
      <c r="L64" s="61"/>
      <c r="M64" s="61"/>
      <c r="N64" s="61"/>
    </row>
    <row r="65" spans="1:14" x14ac:dyDescent="0.3">
      <c r="A65" s="6">
        <v>54</v>
      </c>
      <c r="B65" s="7" t="s">
        <v>163</v>
      </c>
      <c r="C65" s="6" t="s">
        <v>3</v>
      </c>
      <c r="D65" s="8" t="s">
        <v>4</v>
      </c>
      <c r="E65" s="7" t="s">
        <v>242</v>
      </c>
      <c r="F65" s="9"/>
      <c r="G65" s="9" t="s">
        <v>164</v>
      </c>
      <c r="H65" s="9" t="s">
        <v>301</v>
      </c>
      <c r="I65" s="8" t="s">
        <v>47</v>
      </c>
      <c r="J65" s="10">
        <v>3.5</v>
      </c>
      <c r="K65" s="78">
        <v>802</v>
      </c>
      <c r="L65" s="61"/>
      <c r="M65" s="61"/>
      <c r="N65" s="61"/>
    </row>
    <row r="66" spans="1:14" x14ac:dyDescent="0.3">
      <c r="A66" s="6">
        <v>55</v>
      </c>
      <c r="B66" s="7" t="s">
        <v>165</v>
      </c>
      <c r="C66" s="6" t="s">
        <v>3</v>
      </c>
      <c r="D66" s="8" t="s">
        <v>4</v>
      </c>
      <c r="E66" s="7" t="s">
        <v>243</v>
      </c>
      <c r="F66" s="9"/>
      <c r="G66" s="9" t="s">
        <v>166</v>
      </c>
      <c r="H66" s="9" t="s">
        <v>300</v>
      </c>
      <c r="I66" s="8" t="s">
        <v>47</v>
      </c>
      <c r="J66" s="10">
        <v>3.5</v>
      </c>
      <c r="K66" s="78">
        <v>309</v>
      </c>
      <c r="L66" s="61"/>
      <c r="M66" s="61"/>
      <c r="N66" s="61"/>
    </row>
    <row r="67" spans="1:14" x14ac:dyDescent="0.3">
      <c r="A67" s="6">
        <v>56</v>
      </c>
      <c r="B67" s="7" t="s">
        <v>167</v>
      </c>
      <c r="C67" s="6" t="s">
        <v>3</v>
      </c>
      <c r="D67" s="8" t="s">
        <v>4</v>
      </c>
      <c r="E67" s="7" t="s">
        <v>35</v>
      </c>
      <c r="F67" s="9"/>
      <c r="G67" s="9" t="s">
        <v>168</v>
      </c>
      <c r="H67" s="9" t="s">
        <v>303</v>
      </c>
      <c r="I67" s="8" t="s">
        <v>47</v>
      </c>
      <c r="J67" s="10">
        <v>3.5</v>
      </c>
      <c r="K67" s="78">
        <v>266</v>
      </c>
      <c r="L67" s="61"/>
      <c r="M67" s="61"/>
      <c r="N67" s="61"/>
    </row>
    <row r="68" spans="1:14" x14ac:dyDescent="0.3">
      <c r="A68" s="6">
        <v>57</v>
      </c>
      <c r="B68" s="7" t="s">
        <v>169</v>
      </c>
      <c r="C68" s="6" t="s">
        <v>3</v>
      </c>
      <c r="D68" s="8" t="s">
        <v>4</v>
      </c>
      <c r="E68" s="7" t="s">
        <v>170</v>
      </c>
      <c r="F68" s="9"/>
      <c r="G68" s="9" t="s">
        <v>171</v>
      </c>
      <c r="H68" s="9" t="s">
        <v>302</v>
      </c>
      <c r="I68" s="8" t="s">
        <v>47</v>
      </c>
      <c r="J68" s="10">
        <v>3.5</v>
      </c>
      <c r="K68" s="78">
        <v>802</v>
      </c>
      <c r="L68" s="61"/>
      <c r="M68" s="61"/>
      <c r="N68" s="61"/>
    </row>
    <row r="69" spans="1:14" x14ac:dyDescent="0.3">
      <c r="A69" s="6">
        <v>58</v>
      </c>
      <c r="B69" s="7" t="s">
        <v>172</v>
      </c>
      <c r="C69" s="6" t="s">
        <v>3</v>
      </c>
      <c r="D69" s="8" t="s">
        <v>4</v>
      </c>
      <c r="E69" s="7" t="s">
        <v>140</v>
      </c>
      <c r="F69" s="9" t="s">
        <v>173</v>
      </c>
      <c r="G69" s="9" t="s">
        <v>174</v>
      </c>
      <c r="H69" s="9" t="s">
        <v>304</v>
      </c>
      <c r="I69" s="8" t="s">
        <v>47</v>
      </c>
      <c r="J69" s="10">
        <v>3.5</v>
      </c>
      <c r="K69" s="78">
        <v>429</v>
      </c>
      <c r="L69" s="61"/>
      <c r="M69" s="61"/>
      <c r="N69" s="61"/>
    </row>
    <row r="70" spans="1:14" x14ac:dyDescent="0.3">
      <c r="A70" s="6">
        <v>59</v>
      </c>
      <c r="B70" s="7" t="s">
        <v>175</v>
      </c>
      <c r="C70" s="6" t="s">
        <v>3</v>
      </c>
      <c r="D70" s="8" t="s">
        <v>4</v>
      </c>
      <c r="E70" s="7" t="s">
        <v>176</v>
      </c>
      <c r="F70" s="9" t="s">
        <v>177</v>
      </c>
      <c r="G70" s="9" t="s">
        <v>178</v>
      </c>
      <c r="H70" s="9" t="s">
        <v>305</v>
      </c>
      <c r="I70" s="8" t="s">
        <v>47</v>
      </c>
      <c r="J70" s="10">
        <v>3.5</v>
      </c>
      <c r="K70" s="78">
        <v>376</v>
      </c>
      <c r="L70" s="61"/>
      <c r="M70" s="61"/>
      <c r="N70" s="61"/>
    </row>
    <row r="71" spans="1:14" x14ac:dyDescent="0.3">
      <c r="A71" s="6">
        <v>60</v>
      </c>
      <c r="B71" s="7" t="s">
        <v>179</v>
      </c>
      <c r="C71" s="6" t="s">
        <v>3</v>
      </c>
      <c r="D71" s="8" t="s">
        <v>4</v>
      </c>
      <c r="E71" s="7" t="s">
        <v>180</v>
      </c>
      <c r="F71" s="9"/>
      <c r="G71" s="9" t="s">
        <v>181</v>
      </c>
      <c r="H71" s="9" t="s">
        <v>307</v>
      </c>
      <c r="I71" s="8" t="s">
        <v>47</v>
      </c>
      <c r="J71" s="10">
        <v>3.5</v>
      </c>
      <c r="K71" s="78">
        <v>457</v>
      </c>
      <c r="L71" s="61"/>
      <c r="M71" s="61"/>
      <c r="N71" s="61"/>
    </row>
    <row r="72" spans="1:14" x14ac:dyDescent="0.3">
      <c r="A72" s="6">
        <v>61</v>
      </c>
      <c r="B72" s="7" t="s">
        <v>182</v>
      </c>
      <c r="C72" s="6" t="s">
        <v>3</v>
      </c>
      <c r="D72" s="8" t="s">
        <v>4</v>
      </c>
      <c r="E72" s="7" t="s">
        <v>183</v>
      </c>
      <c r="F72" s="11">
        <v>19</v>
      </c>
      <c r="G72" s="9" t="s">
        <v>184</v>
      </c>
      <c r="H72" s="9" t="s">
        <v>316</v>
      </c>
      <c r="I72" s="8" t="s">
        <v>47</v>
      </c>
      <c r="J72" s="10">
        <v>3.5</v>
      </c>
      <c r="K72" s="78">
        <v>56</v>
      </c>
      <c r="L72" s="61"/>
      <c r="M72" s="61"/>
      <c r="N72" s="61"/>
    </row>
    <row r="73" spans="1:14" x14ac:dyDescent="0.3">
      <c r="A73" s="6">
        <v>62</v>
      </c>
      <c r="B73" s="7" t="s">
        <v>182</v>
      </c>
      <c r="C73" s="6" t="s">
        <v>3</v>
      </c>
      <c r="D73" s="8" t="s">
        <v>4</v>
      </c>
      <c r="E73" s="7" t="s">
        <v>185</v>
      </c>
      <c r="F73" s="11">
        <v>21</v>
      </c>
      <c r="G73" s="9" t="s">
        <v>186</v>
      </c>
      <c r="H73" s="9" t="s">
        <v>315</v>
      </c>
      <c r="I73" s="8" t="s">
        <v>47</v>
      </c>
      <c r="J73" s="10">
        <v>3.5</v>
      </c>
      <c r="K73" s="78">
        <v>39</v>
      </c>
      <c r="L73" s="61"/>
      <c r="M73" s="61"/>
      <c r="N73" s="61"/>
    </row>
    <row r="74" spans="1:14" x14ac:dyDescent="0.3">
      <c r="A74" s="6">
        <v>63</v>
      </c>
      <c r="B74" s="7" t="s">
        <v>182</v>
      </c>
      <c r="C74" s="6" t="s">
        <v>3</v>
      </c>
      <c r="D74" s="8" t="s">
        <v>4</v>
      </c>
      <c r="E74" s="7" t="s">
        <v>187</v>
      </c>
      <c r="F74" s="11">
        <v>2</v>
      </c>
      <c r="G74" s="9" t="s">
        <v>188</v>
      </c>
      <c r="H74" s="9" t="s">
        <v>309</v>
      </c>
      <c r="I74" s="8" t="s">
        <v>47</v>
      </c>
      <c r="J74" s="10">
        <v>3.5</v>
      </c>
      <c r="K74" s="78">
        <v>47</v>
      </c>
      <c r="L74" s="61"/>
      <c r="M74" s="61"/>
      <c r="N74" s="61"/>
    </row>
    <row r="75" spans="1:14" x14ac:dyDescent="0.3">
      <c r="A75" s="6">
        <v>64</v>
      </c>
      <c r="B75" s="7" t="s">
        <v>182</v>
      </c>
      <c r="C75" s="6" t="s">
        <v>3</v>
      </c>
      <c r="D75" s="8" t="s">
        <v>4</v>
      </c>
      <c r="E75" s="7" t="s">
        <v>189</v>
      </c>
      <c r="F75" s="9"/>
      <c r="G75" s="9" t="s">
        <v>190</v>
      </c>
      <c r="H75" s="9" t="s">
        <v>321</v>
      </c>
      <c r="I75" s="8" t="s">
        <v>47</v>
      </c>
      <c r="J75" s="10">
        <v>3.5</v>
      </c>
      <c r="K75" s="78">
        <v>38</v>
      </c>
      <c r="L75" s="61"/>
      <c r="M75" s="61"/>
      <c r="N75" s="61"/>
    </row>
    <row r="76" spans="1:14" x14ac:dyDescent="0.3">
      <c r="A76" s="6">
        <v>65</v>
      </c>
      <c r="B76" s="7" t="s">
        <v>182</v>
      </c>
      <c r="C76" s="6" t="s">
        <v>3</v>
      </c>
      <c r="D76" s="8" t="s">
        <v>4</v>
      </c>
      <c r="E76" s="7" t="s">
        <v>191</v>
      </c>
      <c r="F76" s="9"/>
      <c r="G76" s="9" t="s">
        <v>192</v>
      </c>
      <c r="H76" s="9" t="s">
        <v>314</v>
      </c>
      <c r="I76" s="8" t="s">
        <v>47</v>
      </c>
      <c r="J76" s="10">
        <v>3.5</v>
      </c>
      <c r="K76" s="78">
        <v>34</v>
      </c>
      <c r="L76" s="61"/>
      <c r="M76" s="61"/>
      <c r="N76" s="61"/>
    </row>
    <row r="77" spans="1:14" x14ac:dyDescent="0.3">
      <c r="A77" s="6">
        <v>66</v>
      </c>
      <c r="B77" s="7" t="s">
        <v>182</v>
      </c>
      <c r="C77" s="6" t="s">
        <v>3</v>
      </c>
      <c r="D77" s="8" t="s">
        <v>4</v>
      </c>
      <c r="E77" s="7" t="s">
        <v>193</v>
      </c>
      <c r="F77" s="9" t="s">
        <v>194</v>
      </c>
      <c r="G77" s="9" t="s">
        <v>195</v>
      </c>
      <c r="H77" s="9" t="s">
        <v>312</v>
      </c>
      <c r="I77" s="8" t="s">
        <v>47</v>
      </c>
      <c r="J77" s="10">
        <v>3.5</v>
      </c>
      <c r="K77" s="78">
        <v>62</v>
      </c>
      <c r="L77" s="61"/>
      <c r="M77" s="61"/>
      <c r="N77" s="61"/>
    </row>
    <row r="78" spans="1:14" x14ac:dyDescent="0.3">
      <c r="A78" s="6">
        <v>67</v>
      </c>
      <c r="B78" s="7" t="s">
        <v>182</v>
      </c>
      <c r="C78" s="6" t="s">
        <v>3</v>
      </c>
      <c r="D78" s="8" t="s">
        <v>4</v>
      </c>
      <c r="E78" s="7" t="s">
        <v>196</v>
      </c>
      <c r="F78" s="9">
        <v>11</v>
      </c>
      <c r="G78" s="9" t="s">
        <v>197</v>
      </c>
      <c r="H78" s="9" t="s">
        <v>311</v>
      </c>
      <c r="I78" s="8" t="s">
        <v>47</v>
      </c>
      <c r="J78" s="10">
        <v>3.5</v>
      </c>
      <c r="K78" s="78">
        <v>38</v>
      </c>
      <c r="L78" s="61"/>
      <c r="M78" s="61"/>
      <c r="N78" s="61"/>
    </row>
    <row r="79" spans="1:14" x14ac:dyDescent="0.3">
      <c r="A79" s="6">
        <v>68</v>
      </c>
      <c r="B79" s="7" t="s">
        <v>182</v>
      </c>
      <c r="C79" s="6" t="s">
        <v>3</v>
      </c>
      <c r="D79" s="8" t="s">
        <v>4</v>
      </c>
      <c r="E79" s="7" t="s">
        <v>198</v>
      </c>
      <c r="F79" s="9" t="s">
        <v>199</v>
      </c>
      <c r="G79" s="9" t="s">
        <v>200</v>
      </c>
      <c r="H79" s="9" t="s">
        <v>310</v>
      </c>
      <c r="I79" s="8" t="s">
        <v>47</v>
      </c>
      <c r="J79" s="10">
        <v>3.5</v>
      </c>
      <c r="K79" s="78">
        <v>37</v>
      </c>
      <c r="L79" s="61"/>
      <c r="M79" s="61"/>
      <c r="N79" s="61"/>
    </row>
    <row r="80" spans="1:14" x14ac:dyDescent="0.3">
      <c r="A80" s="6">
        <v>69</v>
      </c>
      <c r="B80" s="7" t="s">
        <v>182</v>
      </c>
      <c r="C80" s="6" t="s">
        <v>3</v>
      </c>
      <c r="D80" s="8" t="s">
        <v>4</v>
      </c>
      <c r="E80" s="7" t="s">
        <v>201</v>
      </c>
      <c r="F80" s="9">
        <v>16</v>
      </c>
      <c r="G80" s="9" t="s">
        <v>202</v>
      </c>
      <c r="H80" s="9" t="s">
        <v>313</v>
      </c>
      <c r="I80" s="8" t="s">
        <v>47</v>
      </c>
      <c r="J80" s="10">
        <v>3.5</v>
      </c>
      <c r="K80" s="78">
        <v>75</v>
      </c>
      <c r="L80" s="61"/>
      <c r="M80" s="61"/>
      <c r="N80" s="61"/>
    </row>
    <row r="81" spans="1:15" x14ac:dyDescent="0.3">
      <c r="A81" s="6">
        <v>70</v>
      </c>
      <c r="B81" s="7" t="s">
        <v>182</v>
      </c>
      <c r="C81" s="6" t="s">
        <v>3</v>
      </c>
      <c r="D81" s="8" t="s">
        <v>4</v>
      </c>
      <c r="E81" s="7" t="s">
        <v>201</v>
      </c>
      <c r="F81" s="9">
        <v>33</v>
      </c>
      <c r="G81" s="9" t="s">
        <v>203</v>
      </c>
      <c r="H81" s="9" t="s">
        <v>318</v>
      </c>
      <c r="I81" s="8" t="s">
        <v>47</v>
      </c>
      <c r="J81" s="10">
        <v>3.5</v>
      </c>
      <c r="K81" s="78">
        <v>48</v>
      </c>
      <c r="L81" s="61"/>
      <c r="M81" s="61"/>
      <c r="N81" s="61"/>
    </row>
    <row r="82" spans="1:15" x14ac:dyDescent="0.3">
      <c r="A82" s="6">
        <v>71</v>
      </c>
      <c r="B82" s="7" t="s">
        <v>182</v>
      </c>
      <c r="C82" s="6" t="s">
        <v>3</v>
      </c>
      <c r="D82" s="8" t="s">
        <v>4</v>
      </c>
      <c r="E82" s="7" t="s">
        <v>204</v>
      </c>
      <c r="F82" s="11">
        <v>37</v>
      </c>
      <c r="G82" s="9" t="s">
        <v>205</v>
      </c>
      <c r="H82" s="9" t="s">
        <v>319</v>
      </c>
      <c r="I82" s="8" t="s">
        <v>47</v>
      </c>
      <c r="J82" s="10">
        <v>3.5</v>
      </c>
      <c r="K82" s="78">
        <v>66</v>
      </c>
      <c r="L82" s="61"/>
      <c r="M82" s="61"/>
      <c r="N82" s="61"/>
    </row>
    <row r="83" spans="1:15" x14ac:dyDescent="0.3">
      <c r="A83" s="6">
        <v>72</v>
      </c>
      <c r="B83" s="7" t="s">
        <v>182</v>
      </c>
      <c r="C83" s="6" t="s">
        <v>3</v>
      </c>
      <c r="D83" s="8" t="s">
        <v>4</v>
      </c>
      <c r="E83" s="7" t="s">
        <v>206</v>
      </c>
      <c r="F83" s="11">
        <v>7</v>
      </c>
      <c r="G83" s="9" t="s">
        <v>207</v>
      </c>
      <c r="H83" s="9" t="s">
        <v>320</v>
      </c>
      <c r="I83" s="8" t="s">
        <v>47</v>
      </c>
      <c r="J83" s="10">
        <v>3.5</v>
      </c>
      <c r="K83" s="78">
        <v>42</v>
      </c>
      <c r="L83" s="61"/>
      <c r="M83" s="61"/>
      <c r="N83" s="61"/>
    </row>
    <row r="84" spans="1:15" x14ac:dyDescent="0.3">
      <c r="A84" s="6">
        <v>73</v>
      </c>
      <c r="B84" s="7" t="s">
        <v>182</v>
      </c>
      <c r="C84" s="6" t="s">
        <v>3</v>
      </c>
      <c r="D84" s="8" t="s">
        <v>4</v>
      </c>
      <c r="E84" s="7" t="s">
        <v>208</v>
      </c>
      <c r="F84" s="9">
        <v>1</v>
      </c>
      <c r="G84" s="9" t="s">
        <v>209</v>
      </c>
      <c r="H84" s="9" t="s">
        <v>323</v>
      </c>
      <c r="I84" s="8" t="s">
        <v>47</v>
      </c>
      <c r="J84" s="10">
        <v>3.5</v>
      </c>
      <c r="K84" s="78">
        <v>82</v>
      </c>
      <c r="L84" s="61"/>
      <c r="M84" s="61"/>
      <c r="N84" s="61"/>
    </row>
    <row r="85" spans="1:15" x14ac:dyDescent="0.3">
      <c r="A85" s="6">
        <v>74</v>
      </c>
      <c r="B85" s="7" t="s">
        <v>182</v>
      </c>
      <c r="C85" s="6" t="s">
        <v>3</v>
      </c>
      <c r="D85" s="8" t="s">
        <v>4</v>
      </c>
      <c r="E85" s="7" t="s">
        <v>210</v>
      </c>
      <c r="F85" s="9">
        <v>1</v>
      </c>
      <c r="G85" s="9" t="s">
        <v>211</v>
      </c>
      <c r="H85" s="9" t="s">
        <v>308</v>
      </c>
      <c r="I85" s="8" t="s">
        <v>47</v>
      </c>
      <c r="J85" s="10">
        <v>3.5</v>
      </c>
      <c r="K85" s="78">
        <v>68</v>
      </c>
      <c r="L85" s="61"/>
      <c r="M85" s="61"/>
      <c r="N85" s="61"/>
    </row>
    <row r="86" spans="1:15" x14ac:dyDescent="0.3">
      <c r="A86" s="6">
        <v>75</v>
      </c>
      <c r="B86" s="7" t="s">
        <v>182</v>
      </c>
      <c r="C86" s="6" t="s">
        <v>3</v>
      </c>
      <c r="D86" s="8" t="s">
        <v>4</v>
      </c>
      <c r="E86" s="7" t="s">
        <v>212</v>
      </c>
      <c r="F86" s="9">
        <v>4</v>
      </c>
      <c r="G86" s="9" t="s">
        <v>213</v>
      </c>
      <c r="H86" s="9" t="s">
        <v>322</v>
      </c>
      <c r="I86" s="8" t="s">
        <v>47</v>
      </c>
      <c r="J86" s="10">
        <v>3.5</v>
      </c>
      <c r="K86" s="78">
        <v>59</v>
      </c>
      <c r="L86" s="61"/>
      <c r="M86" s="61"/>
      <c r="N86" s="61"/>
    </row>
    <row r="87" spans="1:15" x14ac:dyDescent="0.3">
      <c r="A87" s="6">
        <v>76</v>
      </c>
      <c r="B87" s="7" t="s">
        <v>182</v>
      </c>
      <c r="C87" s="6" t="s">
        <v>3</v>
      </c>
      <c r="D87" s="8" t="s">
        <v>4</v>
      </c>
      <c r="E87" s="7" t="s">
        <v>214</v>
      </c>
      <c r="F87" s="11">
        <v>8</v>
      </c>
      <c r="G87" s="9" t="s">
        <v>215</v>
      </c>
      <c r="H87" s="9" t="s">
        <v>317</v>
      </c>
      <c r="I87" s="8" t="s">
        <v>47</v>
      </c>
      <c r="J87" s="10">
        <v>3.5</v>
      </c>
      <c r="K87" s="78">
        <v>73</v>
      </c>
      <c r="L87" s="61"/>
      <c r="M87" s="61"/>
      <c r="N87" s="61"/>
    </row>
    <row r="88" spans="1:15" x14ac:dyDescent="0.3">
      <c r="A88" s="24"/>
      <c r="B88" s="14" t="s">
        <v>245</v>
      </c>
      <c r="C88" s="13"/>
      <c r="D88" s="15"/>
      <c r="E88" s="14"/>
      <c r="F88" s="15"/>
      <c r="G88" s="15"/>
      <c r="H88" s="15"/>
      <c r="I88" s="15"/>
      <c r="J88" s="16"/>
      <c r="K88" s="23">
        <f>SUM(K25:K87)</f>
        <v>94755</v>
      </c>
      <c r="L88" s="70"/>
      <c r="M88" s="70"/>
      <c r="N88" s="70"/>
      <c r="O88" s="71"/>
    </row>
    <row r="89" spans="1:15" x14ac:dyDescent="0.3">
      <c r="L89" s="62"/>
      <c r="M89" s="62"/>
      <c r="N89" s="62"/>
    </row>
    <row r="90" spans="1:15" ht="18" x14ac:dyDescent="0.35">
      <c r="A90" s="42"/>
      <c r="B90" s="43" t="s">
        <v>237</v>
      </c>
      <c r="C90" s="44"/>
      <c r="D90" s="44"/>
      <c r="E90" s="44"/>
      <c r="F90" s="44"/>
      <c r="G90" s="44"/>
      <c r="H90" s="44"/>
      <c r="I90" s="44"/>
      <c r="J90" s="44"/>
      <c r="K90" s="45">
        <f>K88+K11+K23+K15</f>
        <v>5198516</v>
      </c>
      <c r="L90" s="69"/>
      <c r="M90" s="69"/>
      <c r="N90" s="69"/>
    </row>
    <row r="98" spans="8:8" ht="29.55" customHeight="1" x14ac:dyDescent="0.3">
      <c r="H98" t="s">
        <v>324</v>
      </c>
    </row>
  </sheetData>
  <mergeCells count="11">
    <mergeCell ref="A1:A2"/>
    <mergeCell ref="B1:B2"/>
    <mergeCell ref="C1:F1"/>
    <mergeCell ref="G1:G2"/>
    <mergeCell ref="K1:K2"/>
    <mergeCell ref="H1:H2"/>
    <mergeCell ref="L1:L2"/>
    <mergeCell ref="M1:M2"/>
    <mergeCell ref="N1:N2"/>
    <mergeCell ref="I1:I2"/>
    <mergeCell ref="J1:J2"/>
  </mergeCells>
  <pageMargins left="0.7" right="0.7" top="0.75" bottom="0.75" header="0.3" footer="0.3"/>
  <pageSetup paperSize="9" scale="29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k.suchodolski</dc:creator>
  <cp:lastModifiedBy>Karol Suchodolski</cp:lastModifiedBy>
  <cp:lastPrinted>2019-05-14T08:32:12Z</cp:lastPrinted>
  <dcterms:created xsi:type="dcterms:W3CDTF">2019-05-14T06:46:42Z</dcterms:created>
  <dcterms:modified xsi:type="dcterms:W3CDTF">2021-07-26T06:27:54Z</dcterms:modified>
</cp:coreProperties>
</file>