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orniak\Desktop\Kosztorysy DIR\"/>
    </mc:Choice>
  </mc:AlternateContent>
  <bookViews>
    <workbookView xWindow="0" yWindow="0" windowWidth="28800" windowHeight="11835" activeTab="1"/>
  </bookViews>
  <sheets>
    <sheet name="strona tytułowa" sheetId="2" r:id="rId1"/>
    <sheet name="przedmiar" sheetId="1" r:id="rId2"/>
    <sheet name="TES" sheetId="3" r:id="rId3"/>
  </sheets>
  <definedNames>
    <definedName name="_xlnm._FilterDatabase" localSheetId="1" hidden="1">przedmiar!$B$4:$H$164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82" i="1" l="1"/>
  <c r="H62" i="1"/>
  <c r="H164" i="1" l="1"/>
  <c r="D19" i="3" s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39" i="1"/>
  <c r="D16" i="3" s="1"/>
  <c r="H137" i="1"/>
  <c r="H136" i="1"/>
  <c r="H135" i="1"/>
  <c r="H134" i="1"/>
  <c r="H133" i="1"/>
  <c r="H132" i="1"/>
  <c r="H131" i="1"/>
  <c r="H130" i="1"/>
  <c r="H129" i="1"/>
  <c r="H127" i="1"/>
  <c r="H126" i="1"/>
  <c r="H125" i="1"/>
  <c r="H124" i="1"/>
  <c r="H123" i="1"/>
  <c r="H122" i="1"/>
  <c r="H121" i="1"/>
  <c r="H120" i="1"/>
  <c r="H118" i="1"/>
  <c r="H117" i="1"/>
  <c r="H116" i="1"/>
  <c r="H115" i="1"/>
  <c r="H114" i="1"/>
  <c r="H113" i="1"/>
  <c r="H112" i="1"/>
  <c r="H111" i="1"/>
  <c r="H110" i="1"/>
  <c r="H109" i="1"/>
  <c r="H108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1" i="1"/>
  <c r="H80" i="1"/>
  <c r="H79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3" i="1"/>
  <c r="H61" i="1"/>
  <c r="H60" i="1"/>
  <c r="H58" i="1"/>
  <c r="H57" i="1"/>
  <c r="H56" i="1"/>
  <c r="H53" i="1"/>
  <c r="H52" i="1"/>
  <c r="H51" i="1"/>
  <c r="H50" i="1"/>
  <c r="H49" i="1"/>
  <c r="H48" i="1"/>
  <c r="H47" i="1"/>
  <c r="H46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H9" i="1"/>
  <c r="H8" i="1"/>
  <c r="H7" i="1"/>
  <c r="D6" i="3" l="1"/>
  <c r="D9" i="3"/>
  <c r="D11" i="3"/>
  <c r="D10" i="3"/>
  <c r="D12" i="3"/>
  <c r="D13" i="3"/>
  <c r="D14" i="3"/>
  <c r="D15" i="3"/>
  <c r="D7" i="3"/>
  <c r="D17" i="3"/>
  <c r="D20" i="3" l="1"/>
  <c r="D21" i="3" l="1"/>
  <c r="D22" i="3" s="1"/>
</calcChain>
</file>

<file path=xl/sharedStrings.xml><?xml version="1.0" encoding="utf-8"?>
<sst xmlns="http://schemas.openxmlformats.org/spreadsheetml/2006/main" count="671" uniqueCount="458">
  <si>
    <t>Lp.</t>
  </si>
  <si>
    <t>Podstawa</t>
  </si>
  <si>
    <t>Opis</t>
  </si>
  <si>
    <t>Obmiar</t>
  </si>
  <si>
    <t>m3</t>
  </si>
  <si>
    <t>kpl.</t>
  </si>
  <si>
    <t>m2</t>
  </si>
  <si>
    <t>m</t>
  </si>
  <si>
    <t>szt</t>
  </si>
  <si>
    <t>KSIĄŻKA PRZEDMIARÓW</t>
  </si>
  <si>
    <t>INWESTOR:    Przedsiębiorstwo Wodociągów i Kanalizacji Sp. z o. o.</t>
  </si>
  <si>
    <t>ADRES INWESTORA:    ul. Poznańska 49, 62-510 Konin</t>
  </si>
  <si>
    <t>1.1</t>
  </si>
  <si>
    <t>1 d.1.1</t>
  </si>
  <si>
    <t>2 d.1.1</t>
  </si>
  <si>
    <t>3 d.1.1</t>
  </si>
  <si>
    <t>4 d.1.1</t>
  </si>
  <si>
    <t>5 d.1.1</t>
  </si>
  <si>
    <t>szt.</t>
  </si>
  <si>
    <t>6 d.1.1</t>
  </si>
  <si>
    <t>7 d.1.1</t>
  </si>
  <si>
    <t>8 d.1.1</t>
  </si>
  <si>
    <t>9 d.1.1</t>
  </si>
  <si>
    <t>10 d.1.1</t>
  </si>
  <si>
    <t>11 d.1.1</t>
  </si>
  <si>
    <t>12 d.1.1</t>
  </si>
  <si>
    <t>13 d.1.1</t>
  </si>
  <si>
    <t>14 d.1.1</t>
  </si>
  <si>
    <t>1.2</t>
  </si>
  <si>
    <t>KOSZTORYS OFERTOWY</t>
  </si>
  <si>
    <t>DATA OPRACOWANIA:</t>
  </si>
  <si>
    <t xml:space="preserve">WYKONAWCA:    </t>
  </si>
  <si>
    <t>ADRES WYKONAWCY:</t>
  </si>
  <si>
    <t>Wartość zł</t>
  </si>
  <si>
    <t>RAZEM netto</t>
  </si>
  <si>
    <t>Razem brutto</t>
  </si>
  <si>
    <t>Jedn.obm.</t>
  </si>
  <si>
    <t>Cena jedn.</t>
  </si>
  <si>
    <t>45000000-7</t>
  </si>
  <si>
    <t>Prace budowlane</t>
  </si>
  <si>
    <t>KNR-W 2-02 1203-02</t>
  </si>
  <si>
    <t>Drzwi stalowe pełne o powierzchni ponad 2 m2 - demontaż</t>
  </si>
  <si>
    <t>KNNR-W 3 0301-02</t>
  </si>
  <si>
    <t>Rozbiórka ścian z cegieł na zaprawie cementowej</t>
  </si>
  <si>
    <t>KNR 4-04 0406-07</t>
  </si>
  <si>
    <t>Stemplowanie zagrożonych nadproży</t>
  </si>
  <si>
    <t>KNR 4-01 0313-04</t>
  </si>
  <si>
    <t>Wykonanie przesklepień otworów w ścianach z cegieł - dostarczenie i obsadzenie belek stalowych do I NP 180 mm - nadproże zabezpieczone antykorozyjnie Krotność = 2</t>
  </si>
  <si>
    <t>KNR-W 4-01 0436-08</t>
  </si>
  <si>
    <t>Rozebranie stemplowań nadproży</t>
  </si>
  <si>
    <t>KNR 2-21 0609-01</t>
  </si>
  <si>
    <t>Okładziny z płytek klinkierowych na ścianach</t>
  </si>
  <si>
    <t>KNR 4-04 0301-04</t>
  </si>
  <si>
    <t>Rozebranie podłoża z betonu żwirowego o grubości ponad 15 cm</t>
  </si>
  <si>
    <t>KNR 2-01 0309-01</t>
  </si>
  <si>
    <t>Ręczne wykopy obiektowe ze skarpami lub o ścianach pionowych wykonywane przy użyciu przenośnika taśmowego - kat. gruntu I-II</t>
  </si>
  <si>
    <t>KNP111111 01 0112-01.01</t>
  </si>
  <si>
    <t>Przewożenie taczkami gruzu budowlanego na odległość do 20 m w jednym poziomie</t>
  </si>
  <si>
    <t>KNR 4-01 0108-14</t>
  </si>
  <si>
    <t>Wywiezienie samochodami skrzyniowymi gruzu z rozbieranych konstrukcji gruzo- i żużlobetonowych na odległość do 1 km</t>
  </si>
  <si>
    <t>KNR 4-01 0108-20</t>
  </si>
  <si>
    <t>Wywiezienie samochodami samowyładowczymi gruzu z rozbieranych konstrukcji - za każdy następny 1 km Krotność = 10</t>
  </si>
  <si>
    <t xml:space="preserve"> </t>
  </si>
  <si>
    <t>Utylizacja gruzu</t>
  </si>
  <si>
    <t>t</t>
  </si>
  <si>
    <t>KNR 4-01 0108-05</t>
  </si>
  <si>
    <t>Wywóz ziemi samochodami samowyładowczymi na odległość do 1 km grunt.kat. I-II</t>
  </si>
  <si>
    <t>15 d.1.1</t>
  </si>
  <si>
    <t>KNR 4-01 0108-08</t>
  </si>
  <si>
    <t>Wywóz ziemi samochodami samowyładowczymi - za każdy następny 1 km Krotność = 10</t>
  </si>
  <si>
    <t>16 d.1.1</t>
  </si>
  <si>
    <t>KNKRB 6 0102-04</t>
  </si>
  <si>
    <t>Podsypka piaskowa zagęszczana ręcznie</t>
  </si>
  <si>
    <t>17 d.1.1</t>
  </si>
  <si>
    <t>KNR 2-02 1916-01</t>
  </si>
  <si>
    <t>Betonowanie płyt niezbrojonych i podbetonu o grubości 10 cm</t>
  </si>
  <si>
    <t>18 d.1.1</t>
  </si>
  <si>
    <t>KNR 2-02 0607-01</t>
  </si>
  <si>
    <t>Izolacje przeciwwilgociowe i przeciwwodne z folii polietylenowej szerokiej poziome podposadzkowe Krotność = 2</t>
  </si>
  <si>
    <t>19 d.1.1</t>
  </si>
  <si>
    <t>KNR-W 2-18 0503-02</t>
  </si>
  <si>
    <t>Montaż zbrojenia ław i płyt fundamentowych o śr.stali pow.8 do 14 mm</t>
  </si>
  <si>
    <t>20 d.1.1</t>
  </si>
  <si>
    <t>KNR-W 2-18 0525-04</t>
  </si>
  <si>
    <t>Posadzki cementowe zatarte na ostro - płyta betonowa C20/25</t>
  </si>
  <si>
    <t>21 d.1.1</t>
  </si>
  <si>
    <t>KNR AT-40 0408-02</t>
  </si>
  <si>
    <t>Izolacja pionowa przeciwwilgociowa z bitumicznych mas uszczelniających (KMB) - nakładana ręcznie Krotność = 2</t>
  </si>
  <si>
    <t>22 d.1.1</t>
  </si>
  <si>
    <t>Kalkulacja własna</t>
  </si>
  <si>
    <t>kpl</t>
  </si>
  <si>
    <t>23 d.1.1</t>
  </si>
  <si>
    <t>KNR 5-10 0315-12</t>
  </si>
  <si>
    <t>przepust.</t>
  </si>
  <si>
    <t>24 d.1.1</t>
  </si>
  <si>
    <t>KNR K-04 0101-02</t>
  </si>
  <si>
    <t>Przygotowanie podłoża - uzupełnienie ubytków w tynkach do 5 % powierzchni ściany</t>
  </si>
  <si>
    <t>25 d.1.1</t>
  </si>
  <si>
    <t>KNNR 2 0903-03</t>
  </si>
  <si>
    <t>Przygotowanie podłoża na ścianach - ręczne gruntowanie</t>
  </si>
  <si>
    <t>26 d.1.1</t>
  </si>
  <si>
    <t>KNNR-W 3 1003-01</t>
  </si>
  <si>
    <t>Dwukrotne malowanie farbami emulsyjnymi starych tynków wewnętrznych ścian i sufitów</t>
  </si>
  <si>
    <t>45300000-0</t>
  </si>
  <si>
    <t>Prace demontażowe</t>
  </si>
  <si>
    <t>1.3</t>
  </si>
  <si>
    <t>Prace montażowe</t>
  </si>
  <si>
    <t>1.3.1</t>
  </si>
  <si>
    <t>45315700-5</t>
  </si>
  <si>
    <t>Rozdzielnica SN</t>
  </si>
  <si>
    <t>KNR 4-06 0306-03</t>
  </si>
  <si>
    <t>Wykonanie konstrukcji podstaw pod urządzenia o masie 1000 kg - rama pod rozdzielnicę SN zabezpieczona antykorozyjnie</t>
  </si>
  <si>
    <t>KNR 5-14 0102-06</t>
  </si>
  <si>
    <t>Sprzęt BHP: Rękawice dielektryczne 20kV, Półbuty dielektryczne do 20kV, Kask ochronny z przyłbicą, Okulary ochronne przeciwodpryskowe, Uziemiacz przenośny, Drążek izolacyjny UDI-20-B/20kV, Wskaźnik akust.-optyczny AOWN-5/4 12-36kV, Tablica ostrzegawacza 6szt., Instrukcja 3szt., Szafka na sprzęt BHP, Gaśnica śniegowa GS-5x B/E, Chodnik dielektryczny</t>
  </si>
  <si>
    <t>1.3.2</t>
  </si>
  <si>
    <t>45314310-7</t>
  </si>
  <si>
    <t>Włączenie nowych rozdzielnic do sieci 15kV</t>
  </si>
  <si>
    <t>KNR 2-01 0701-0203</t>
  </si>
  <si>
    <t>Ręczne kopanie rowów dla kabli o głębokości do 1,0 m i szer. dna do 0,4 m w gruncie kat. III</t>
  </si>
  <si>
    <t>KNR 5-10 0301-01</t>
  </si>
  <si>
    <t>KNR 2-01 0704-0203</t>
  </si>
  <si>
    <t>Ręczne zasypywanie rowów dla kabli o głębokości do 0,8 m i szer. dna do 0,4 m w gruncie kat. III</t>
  </si>
  <si>
    <t>KNR 5-10 0101-04</t>
  </si>
  <si>
    <t>Ręczne układanie kabli jednożyłowych o masie do 3.0 kg/m na napięcie znamionowe poniżej 110 kV w rowach kablowych - Kabel typu 12/20kV XRUHAKXS 1x240/50mm2</t>
  </si>
  <si>
    <t>KNR 5-10 0512-06</t>
  </si>
  <si>
    <t>Montaż w rowach muf przelotowych z taśm izolacyjnych na kablach jednożyłowych z żyłami Al o przekroju do 240 mm2 na napięcie do 20 kV o izolacji i powłoce z tworzyw sztucznych - zestawy montażowe do wykonania muf z taśm izolacyjnych CHM 24kV 70-240</t>
  </si>
  <si>
    <t>KNR 5-10 0115-04</t>
  </si>
  <si>
    <t>Układanie kabli jednożyłowych o masie do 3.0 kg/m na napięcie znamionowe poniżej 110 kV w budynkach, budowlach lub na estakadach bez mocowania - Kabel typu 12/20kV XRUHAKXS 1x240/50mm2</t>
  </si>
  <si>
    <t>KNR 5-10 0115-03</t>
  </si>
  <si>
    <t>KNR 5-10 0611-06</t>
  </si>
  <si>
    <t>Montaż głowic wnętrzowych z taśm izolacyjnych na kablach jednożyłowych (Al do 240 mm2) na U do 20 kV o izolacji i powłoce z tworzyw sztucznych - zestawy montażowe do wykonania głowic z taśm izolacyjnych na kablach 1-żyłowych CHE-I 24kV 70-240</t>
  </si>
  <si>
    <t>1.3.3</t>
  </si>
  <si>
    <t>Potrzeby własne AC i DC, telemechanika</t>
  </si>
  <si>
    <t>KNR-W 5-08 0407-04</t>
  </si>
  <si>
    <t>Montaż osprzętu modułowego w rozdzielnicach - rozbudowa rozdzielnic istniejących - rozłączniki typu Z-SLS/CB/3 oraz wyłączniki</t>
  </si>
  <si>
    <t>KNR 5-14 0102-01</t>
  </si>
  <si>
    <t>Montaż przyścienny rozdzielnic, szaf, pulpitów, tablic przekaźnikowych i nastawczych o masie do 300 kg - Szafa potrzeb własnych 110V DC</t>
  </si>
  <si>
    <t>Montaż przyścienny rozdzielnic, szaf, pulpitów, tablic przekaźnikowych i nastawczych o masie do 300 kg - Szafa telemechaniki FT - Sterownik MST2</t>
  </si>
  <si>
    <t>56 d.1.3.3</t>
  </si>
  <si>
    <t>57 d.1.3.3</t>
  </si>
  <si>
    <t>KNR 5-10 0604-01</t>
  </si>
  <si>
    <t>Montaż głowic kablowych - zarobienie na sucho końca kabla Cu 3-żyłowego o przekroju do 16 mm2 na napięcie do 1 kV o izolacji i powłoce z tworzyw sztucznych</t>
  </si>
  <si>
    <t>58 d.1.3.3</t>
  </si>
  <si>
    <t>59 d.1.3.3</t>
  </si>
  <si>
    <t>60 d.1.3.3</t>
  </si>
  <si>
    <t>KNR 4-01 0209-03</t>
  </si>
  <si>
    <t>Przebicie otworów o powierzchni 0.05 m2 - 0.10 m2 w elementach z betonu żwirowego o grubości do 20 cm</t>
  </si>
  <si>
    <t>61 d.1.3.3</t>
  </si>
  <si>
    <t>KNNR 5 1105-08</t>
  </si>
  <si>
    <t>Korytka o szerokości do 200 mm przykręcane</t>
  </si>
  <si>
    <t>62 d.1.3.3</t>
  </si>
  <si>
    <t>63 d.1.3.3</t>
  </si>
  <si>
    <t>KNR 5-10 0604-06</t>
  </si>
  <si>
    <t>Montaż głowic kablowych - zarobienie na sucho końca kabla Cu 4-żyłowego o przekroju do 16 mm2 na napięcie do 1 kV o izolacji i powłoce z tworzyw sztucznych - analogia obróbka kabla 5-żyłowego</t>
  </si>
  <si>
    <t>64 d.1.3.3</t>
  </si>
  <si>
    <t>KNR 5-10 0117-01</t>
  </si>
  <si>
    <t>65 d.1.3.3</t>
  </si>
  <si>
    <t>66 d.1.3.3</t>
  </si>
  <si>
    <t>Układanie kabli wielożyłowych o masie do 0.5 kg/m na napięcie znamionowe poniżej 110 kV w budynkach, budowlach lub na estakadach bez mocowania - Kabel typu YKYżo 3x2,5mm2 0,6/1kV</t>
  </si>
  <si>
    <t>Układanie kabli wielożyłowych o masie do 0.5 kg/m na napięcie znamionowe poniżej 110 kV w budynkach, budowlach lub na estakadach bez mocowania - Kabel typu LIYCY-P 4x2x0,5mm2 300V</t>
  </si>
  <si>
    <t>KNR 5-10 0605-03</t>
  </si>
  <si>
    <t>Montaż głowic kablowych - obróbka kabli sygnalizacyjnych wielożyłowych bez pancerza o ilości żył do 8</t>
  </si>
  <si>
    <t>KNR DC-12 0101-15</t>
  </si>
  <si>
    <t>KNR AT-10 0107-01</t>
  </si>
  <si>
    <t>Montaż złączy światłowodowych - spawanie włókna światłowodowego z pigtailem</t>
  </si>
  <si>
    <t>KNNR 5 0104-05</t>
  </si>
  <si>
    <t>Rury winidurowe o śr.do 20 mm układane na konstrukcji metalowej; mocowanie płaskownika śrubami</t>
  </si>
  <si>
    <t>KNNR 5 0203-01</t>
  </si>
  <si>
    <t>KNNR 5 0103-06</t>
  </si>
  <si>
    <t>Rury winidurowe o śr.do 28 mm układane n.t. na podłożu innym niż beton</t>
  </si>
  <si>
    <t>Przewody kabelkowe o łącznym przekroju żył do 7.5 mm2 wciągane do rur - światłowod ZW-NOTKtsd 72J</t>
  </si>
  <si>
    <t>Przewody kabelkowe o łącznym przekroju żył do 7.5 mm2 wciągane do rur - patchcord 2xGFO ST-ST 62,5/125</t>
  </si>
  <si>
    <t>Przewody kabelkowe o łącznym przekroju żył do 7.5 mm2 wciągane do rur - patchcord 2xGFO SC-SC 9/125</t>
  </si>
  <si>
    <t>1.3.4</t>
  </si>
  <si>
    <t>45311000-0</t>
  </si>
  <si>
    <t>Instalacja uziemiająca</t>
  </si>
  <si>
    <t>83 d.1.3.4</t>
  </si>
  <si>
    <t>KNR 5-08 0611-05</t>
  </si>
  <si>
    <t>84 d.1.3.4</t>
  </si>
  <si>
    <t>KNR 5-08 0614-02</t>
  </si>
  <si>
    <t>85 d.1.3.4</t>
  </si>
  <si>
    <t>KNR 5-08 0619-06</t>
  </si>
  <si>
    <t>Montaż złączy kontrolnych z połączeniem drut-płaskownik w instalacji uziemiającej i odgromowej</t>
  </si>
  <si>
    <t>86 d.1.3.4</t>
  </si>
  <si>
    <t>KNR 2-31 0807-01</t>
  </si>
  <si>
    <t>Rozebranie nawierzchni z kostki betonowej</t>
  </si>
  <si>
    <t>87 d.1.3.4</t>
  </si>
  <si>
    <t>KNR 2-31 0511-03</t>
  </si>
  <si>
    <t>Nawierzchnie z kostki brukowej betonowej o grubości 8 cm na podsypce cementowo-piaskowej - odbudowa nawierzchni (materiał z demontażu)</t>
  </si>
  <si>
    <t>88 d.1.3.4</t>
  </si>
  <si>
    <t>KNR 5-08 0602-06</t>
  </si>
  <si>
    <t>Układanie bednarki uziemiającej w budynkach w ciągach poziomych na wspornikach mocowanych na betonie z kuciem mechanicznym- przekrój bednarki do 200 mm2</t>
  </si>
  <si>
    <t>89 d.1.3.4</t>
  </si>
  <si>
    <t>KNR 13-26 0406-06</t>
  </si>
  <si>
    <t>Ręczne malowanie bednarki uziemiającej o szerokości do 40 mm</t>
  </si>
  <si>
    <t>90 d.1.3.4</t>
  </si>
  <si>
    <t>KNR 5-10 0115-01</t>
  </si>
  <si>
    <t>Układanie kabli jednożyłowych o masie do 0.5 kg/m na napięcie znamionowe poniżej 110 kV w budynkach, budowlach lub na estakadach bez mocowania - Linki uziemiające</t>
  </si>
  <si>
    <t>1.3.5</t>
  </si>
  <si>
    <t>Instalacja oświetleniowa</t>
  </si>
  <si>
    <t>KNR 5-08 0803-01</t>
  </si>
  <si>
    <t>Mechaniczne wykonanie ślepych otworów w betonie głębokości do 8 cm i śr do 10 mm</t>
  </si>
  <si>
    <t>KNR 5-08 0809-01</t>
  </si>
  <si>
    <t>Osadzenie w podłożu kołków plastykowych rozporowych w gotowych ślepych otworach.</t>
  </si>
  <si>
    <t>KNR 5-08 0516-06</t>
  </si>
  <si>
    <t>Montaż z podłączeniem na gotowym podłożu opraw świetlówkowych w obudowie z tworzyw sztucznych z kloszem - przykręcanych -2x36W - analogia oprawy LED</t>
  </si>
  <si>
    <t>KNR 5-08 0515-05</t>
  </si>
  <si>
    <t>Montaż z podłączeniem na gotowym podłożu opraw świetlówkowych do oświetlenia pomieszczeń przemysłowych- analogia oprawy awaryjne LED</t>
  </si>
  <si>
    <t>Montaż z podłączeniem na gotowym podłożu opraw świetlówkowych do oświetlenia pomieszczeń przemysłowych- analogia oprawy awaryjne zewnętrzne LED</t>
  </si>
  <si>
    <t>KNR 13-14 0101-02</t>
  </si>
  <si>
    <t>Wypust na oprawę oświetleniową wewnętrzną wykonany przewodem kabelkowym z osprzętem bakelitowym szczelnym</t>
  </si>
  <si>
    <t>1.4</t>
  </si>
  <si>
    <t>45310000-3</t>
  </si>
  <si>
    <t>Pomiary i uruchomienie</t>
  </si>
  <si>
    <t>KNP 18 D13 1302-01</t>
  </si>
  <si>
    <t>Pomiar rezystancji izolacji rozdzielnic średniego napięcia o pojedynczym układzie szyn do 10 pól</t>
  </si>
  <si>
    <t>KNP 18 D13 1302-06</t>
  </si>
  <si>
    <t>Próba napięciowa rozdzielnicy na napięcie do 60 kV i 10 pól</t>
  </si>
  <si>
    <t>KNR 13-21 0602-01</t>
  </si>
  <si>
    <t>Badanie układów pola liniowego lub sprzęgłowego ponad 1 do 20 kV</t>
  </si>
  <si>
    <t>KNR 13-21 0602-05</t>
  </si>
  <si>
    <t>Badanie układów pola transformatora grupy III ponad 1 do 20 kV</t>
  </si>
  <si>
    <t>KNR 13-21 0602-02</t>
  </si>
  <si>
    <t>Badanie układów pola pomiaru napięcia ponad 1 do 20 kV</t>
  </si>
  <si>
    <t>Prace konfiguracyjne i uruchomieniowe</t>
  </si>
  <si>
    <t>KNP 18 D13 1301-01</t>
  </si>
  <si>
    <t>Pomiary rozdzielnic prądu zmiennego lub stałego niskiego napięcia do 5 pól</t>
  </si>
  <si>
    <t>KNNR 5 1302-01</t>
  </si>
  <si>
    <t>Badanie linii kablowej SN</t>
  </si>
  <si>
    <t>odc.</t>
  </si>
  <si>
    <t>KNNR 5 1302-04</t>
  </si>
  <si>
    <t>Badanie linii kablowej nn - kabel 5-żyłowy</t>
  </si>
  <si>
    <t>KNNR 5 1302-02</t>
  </si>
  <si>
    <t>Badanie linii kablowej nn - kabel 3-żyłowy</t>
  </si>
  <si>
    <t>KNNR 5 1302-06</t>
  </si>
  <si>
    <t>Badanie linii kablowej - kabel sygnalizacyjny 10-żyłowy</t>
  </si>
  <si>
    <t>ZN-97/TP S.A.-039 0901-05</t>
  </si>
  <si>
    <t>Pomiary reflektometryczne linii światłowodowych montażowe z kabla (1 zmierzony światłowód)</t>
  </si>
  <si>
    <t>KNP 18 4601-02.01</t>
  </si>
  <si>
    <t>Badanie uziomu otokowego</t>
  </si>
  <si>
    <t>pomiar</t>
  </si>
  <si>
    <t>KNNR 5 1304-01</t>
  </si>
  <si>
    <t>Badania i pomiary instalacji uziemiającej (pierwszy pomiar)</t>
  </si>
  <si>
    <t>KNR-W 5-08 0901-01</t>
  </si>
  <si>
    <t>Pomiar rezystancji izolacji instalacji elektrycznych - obwód 1-fazowy, pierwszy pomiar</t>
  </si>
  <si>
    <t>KNR 7-34 0119-02</t>
  </si>
  <si>
    <t>Badanie obwodu oświetleniowego</t>
  </si>
  <si>
    <t>pomiar.</t>
  </si>
  <si>
    <t>2.1</t>
  </si>
  <si>
    <t>45100000-8</t>
  </si>
  <si>
    <t>KNR 5-14 0101-05</t>
  </si>
  <si>
    <t>Mechaniczne pogrążanie uziomów prętowych w gruncie kat. III - uziom pionowy miedziowany</t>
  </si>
  <si>
    <t>KNK 2-06 0115-01</t>
  </si>
  <si>
    <t>Podbudowa z kruszywa łamanego niesortowanego - warstwa dolna.Grubość po zagęszczeniu do 15 cm</t>
  </si>
  <si>
    <t>45311200-2</t>
  </si>
  <si>
    <t>KNR 5-14 0402-01</t>
  </si>
  <si>
    <t>Demontaż 3-biegunowych odłączników</t>
  </si>
  <si>
    <t>KNR 5-14 0409-04</t>
  </si>
  <si>
    <t>Demontaż przekładników pomiarowych suchych</t>
  </si>
  <si>
    <t>KNR 5-14 0401-01</t>
  </si>
  <si>
    <t>Demontaż uziemników</t>
  </si>
  <si>
    <t>KNR 5-14 0315-01</t>
  </si>
  <si>
    <t>Demontaż aluminiowych szyn zbiorczych prostokątnych pojedynczych o wymiarach 60x5 mm łączonych śrubami na zakładkę lub 2 nakładki</t>
  </si>
  <si>
    <t>KNR 5-14 0605-01</t>
  </si>
  <si>
    <t>Demontaż płyt działowych o powierzchni do 2.0 m2 przy łączeniu w zestaw celek lub segmentów</t>
  </si>
  <si>
    <t>Montaż uziomu powierzchniowego w wykopie o głębokości do 0.8 m w gruncie kat.III - bednarka miedziowana</t>
  </si>
  <si>
    <t>Instalacja gniazd wtykowych</t>
  </si>
  <si>
    <t>KNR 13-14 0201-03</t>
  </si>
  <si>
    <t>Instalacja wpustów na gniazdo wtykowe 2-biegunowe z bolcem uziemiającym wykonany przewodami kabelkowymi w rurkach stalowych</t>
  </si>
  <si>
    <t>KNR-W 2-02 0822-01</t>
  </si>
  <si>
    <t>Tynki wewnętrzne cementowe kat. IV wykonywane ręcznie na ścianach</t>
  </si>
  <si>
    <t>KNR 5-14 0201-01</t>
  </si>
  <si>
    <t>Montaż izolatorów wsporczych wnętrzowych ze stopą okrągłą na gotowej konstrukcji o masie do 6 kg na wysokości do 4 m</t>
  </si>
  <si>
    <t>KNR 5-14 0325-01</t>
  </si>
  <si>
    <t>Montaż aluminiowych szyn odgałęźnych do 1 m prostokątnych pojedynczych o wymiarach 60x5 mm</t>
  </si>
  <si>
    <t>KNR 5-10 0612-05</t>
  </si>
  <si>
    <t>Montaż głowic wnętrzowych z taśm izolacyjnych na kablach jednożyłowych (Cu do 120 mm2) na U do 20 kV o izolacji i powłoce z tworzyw sztucznych - zestawy montażowe do wykonania głowic z taśm izolacyjnych na kablach 1-żyłowych CHE-I 24kV 70-240</t>
  </si>
  <si>
    <t>Kalkulacja własna Uproszczona</t>
  </si>
  <si>
    <t>59045 OSLB</t>
  </si>
  <si>
    <t>KNNR-W 3 0302-02</t>
  </si>
  <si>
    <t>Uzupełnienie ścian oraz zamurowanie otworów w ścianach z cegły i betonów lekkich bloczkami z betonu komórkowego 49x24x24 cm</t>
  </si>
  <si>
    <t>KNR 2-02 0123-01</t>
  </si>
  <si>
    <t>Okładanie (szpałdowanie) ścian i słupów żelbetowych lub stalowych cegłami grubości 1/4 ceg.</t>
  </si>
  <si>
    <t>Drzwi stalowe pełne o powierzchni ponad 2 m2 - Drzwi dzielone z zamkiem antypanicznym o wymiarze w świetle ościeżnicy 1500(900/600) x 2600mm, pomalowane proszkowo w kolorze RAL 8017, ocieplone za pomocą wełny mineralnej o grubości min. 50mm</t>
  </si>
  <si>
    <t>KNNR-W 2 W0301-03</t>
  </si>
  <si>
    <t>Fundamenty z bloczków betonowych - budowa ściany oporowej</t>
  </si>
  <si>
    <t>Posadzki cementowe zatarte na ostro - płyta betonowa C20/25 zwieńczenie ściany oporowej</t>
  </si>
  <si>
    <t>KNR-W 2-02 1217-02</t>
  </si>
  <si>
    <t>Narożniki z kątownika 50x50x5 mm</t>
  </si>
  <si>
    <t>Wykonanie przepustów z rur osłonowych DVK160, 110 oraz 50</t>
  </si>
  <si>
    <t>Montaż przepustów rurowych w stropach i ścianach z betonu o średnicy do 40 cm z mechanicznym przebijaniem otworów - rura o średnicy zewnętrznej do 150 mm</t>
  </si>
  <si>
    <t>KNK 2-06 0502-06</t>
  </si>
  <si>
    <t>Chodniki z płyt betonowych o wym. 50x50x7 cm na podsypce piaskowej z wypełnieniem spoin piaskiem</t>
  </si>
  <si>
    <t>KNK 2-06 0405-04</t>
  </si>
  <si>
    <t>Obrzeża betonowe o wym. 30x8 cm z wypełnieniem spoin zaprawą cementową</t>
  </si>
  <si>
    <t>KNR 5-14 0404-01</t>
  </si>
  <si>
    <t>Demontaż wyłączników kompletnie zmontowanych</t>
  </si>
  <si>
    <t>KNR 5-14 0501-02</t>
  </si>
  <si>
    <t>Demontaż aparatury wtórnej</t>
  </si>
  <si>
    <t>KNR 13-14 0404-01</t>
  </si>
  <si>
    <t>Konstrukcje rozdzielnicy z prefabrykowanych płyt paździerzowo-gipsowych - demontaż</t>
  </si>
  <si>
    <t>Demontaż i powtórny montaż przyścienny szafy licznikowej TL1 oraz szafy baterii kondensatorów BK1</t>
  </si>
  <si>
    <t>Przebudowa pól łączników szyn</t>
  </si>
  <si>
    <t>Montaż gotowych płyt działowych o powierzchni do 2.0 m2 przy łączeniu w zestaw celek lub segmentów - płyty z demontażu</t>
  </si>
  <si>
    <t>Montaż przyścienny rozdzielnic, szaf, pulpitów, tablic przekaźnikowych i nastawczych o masie do 1000 kg - Rozdzielnica RSN1 i RSN2 typu RELF 17,5</t>
  </si>
  <si>
    <t>Nasypanie warstwy piasku grubości 0.1 m na dno rowu kablowego o szer.do 0.4 m Krotność = 2</t>
  </si>
  <si>
    <t>KNR 5-10 0101-03</t>
  </si>
  <si>
    <t>Ręczne układanie kabli jednożyłowych o masie do 2.0 kg/m na napięcie znamionowe poniżej 110 kV w rowach kablowych - Kabel typu 12/20kV YHAKXS 1x120/50mm2</t>
  </si>
  <si>
    <t>Układanie kabli jednożyłowych o masie do 3.0 kg/m na napięcie znamionowe poniżej 110 kV w budynkach, budowlach lub na estakadach bez mocowania - Kabel typu 12/20kV XUHKXS 1x120/50mm2</t>
  </si>
  <si>
    <t>Układanie kabli jednożyłowych o masie do 2.0 kg/m na napięcie znamionowe poniżej 110 kV w budynkach, budowlach lub na estakadach bez mocowania - Kabel typu 12/20kV XRUHAKXS 1x70/25mm2</t>
  </si>
  <si>
    <t>Układanie kabli jednożyłowych o masie do 2.0 kg/m na napięcie znamionowe poniżej 110 kV w budynkach, budowlach lub na estakadach bez mocowania - Kabel typu 12/20kV YHAKXS 1x120/50mm2</t>
  </si>
  <si>
    <t>Przebudowa linii SN do istniejących stacji TR PWiK I i II</t>
  </si>
  <si>
    <t>KNR 5-10 0117-03</t>
  </si>
  <si>
    <t>Układanie kabli wielożyłowych o masie do 2.0 kg/m na napięcie znamionowe poniżej 110 kV w budynkach, budowlach lub na estakadach bez mocowania - Kabel typu YKXSżo 5x16mm2 0,6/1kV</t>
  </si>
  <si>
    <t>Układanie kabli wielożyłowych o masie do 0.5 kg/m na napięcie znamionowe poniżej 110 kV w budynkach, budowlach lub na estakadach bez mocowania - Kabel typu YKYżo 5x2,5mm2 0,6/1kV</t>
  </si>
  <si>
    <t>Układanie kabli wielożyłowych o masie do 0.5 kg/m na napięcie znamionowe poniżej 110 kV w budynkach, budowlach lub na estakadach bez mocowania - Kabel typu YKYżo 3x6mm2 0,6/1kV</t>
  </si>
  <si>
    <t>Montaż głowic kablowych - zarobienie na sucho końca kabla Cu 4-żyłowego o przekroju do 16 mm2 na napięcie do 1 kV o izolacji i powłoce z tworzyw sztucznych</t>
  </si>
  <si>
    <t>Układanie kabli wielożyłowych o masie do 0.5 kg/m na napięcie znamionowe poniżej 110 kV w budynkach, budowlach lub na estakadach bez mocowania - Kabel typu YKYżo 3x4mm2 0,6/1kV</t>
  </si>
  <si>
    <t>Układanie kabli wielożyłowych o masie do 0.5 kg/m na napięcie znamionowe poniżej 110 kV w budynkach, budowlach lub na estakadach bez mocowania - Kabel typu YKYżo 5x1,5mm2 0,6/1kV</t>
  </si>
  <si>
    <t>Montaż przełącznic światłowodowych</t>
  </si>
  <si>
    <t>Przewody kabelkowe o łącznym przekroju żył do 7.5 mm2 wciągane do rur - patchcord 2x SM 9/125 SC</t>
  </si>
  <si>
    <t>Układ pomiaru energii</t>
  </si>
  <si>
    <t>KNR 5-14 0101-02</t>
  </si>
  <si>
    <t>Demontaż szaf licznikowych TL1 i TL2</t>
  </si>
  <si>
    <t>Montaż przyścienny rozdzielnic, szaf, pulpitów, tablic przekaźnikowych i nastawczych o masie do 300 kg - Szafa pomiaru energii FQ z dwoma licznikami typu ZMD405CT44.0459</t>
  </si>
  <si>
    <t>Montaż przyścienny rozdzielnic, szaf, pulpitów, tablic przekaźnikowych i nastawczych o masie do 300 kg - Szafa FA</t>
  </si>
  <si>
    <t>Układanie kabli wielożyłowych o masie do 0.5 kg/m na napięcie znamionowe poniżej 110 kV w budynkach, budowlach lub na estakadach bez mocowania - Kabel typu YKYżo 7x2,5mm2 0,6/1kV</t>
  </si>
  <si>
    <t>KNR 5-08 0707-05</t>
  </si>
  <si>
    <t>Montaż na gotowym podłożu elementów liniowych systemu 'U' pręty M6 lub M10 U21,U31</t>
  </si>
  <si>
    <t>elem.</t>
  </si>
  <si>
    <t>KNR 5-08 0707-04</t>
  </si>
  <si>
    <t>Montaż na gotowym podłożu elementów liniowych systemu 'U' kształtowniki lub ceowniki U04,U14</t>
  </si>
  <si>
    <t>KNR 5-10 1002-05</t>
  </si>
  <si>
    <t>Montaż wysięgników rurowych o ciężarze do 30 kg na ścianie</t>
  </si>
  <si>
    <t>KNP 18 D13 1302-02</t>
  </si>
  <si>
    <t>Pomiar rezystancji izolacji rozdzielnic średniego napięcia o pojedynczym układzie szyn za każde następne rozpoczęte 10 pól</t>
  </si>
  <si>
    <t>KNP 18 D13 1302-07</t>
  </si>
  <si>
    <t>Próba napięciowa rozdzielnicy na napięcie do 60 kV za każde następne rozpoczęte 10 pól</t>
  </si>
  <si>
    <t>Wzorcowanie liczników energii</t>
  </si>
  <si>
    <t>KNP 18 D13 1332-06</t>
  </si>
  <si>
    <t>Pomiar licznika energii</t>
  </si>
  <si>
    <t>KNR-W 5-08 0902-01</t>
  </si>
  <si>
    <t>Sprawdzenie samoczynnego wyłączenia zasilania - pomiar impedancji pętli zwarciowej - pierwszy</t>
  </si>
  <si>
    <t>PRACE PRZEJŚCIOWE</t>
  </si>
  <si>
    <t>Analiza własna Uproszczona</t>
  </si>
  <si>
    <t>Nazwa</t>
  </si>
  <si>
    <t>RAZEM</t>
  </si>
  <si>
    <t>Prace montażowe :</t>
  </si>
  <si>
    <t>Budowa i demontaż ścianek działowych na czas prowadzenia prac: ścianka oddzielająca od pomieszczenia EOP - 45m2, ścianka oddzielająca w poprzek pomiędzy rozdzielnicami PWiK - 30m2</t>
  </si>
  <si>
    <t>1.3.6</t>
  </si>
  <si>
    <t>1.3.7</t>
  </si>
  <si>
    <t>1.3.8</t>
  </si>
  <si>
    <t>27 d.1.1</t>
  </si>
  <si>
    <t>28 d.1.1</t>
  </si>
  <si>
    <t>29 d.1.1</t>
  </si>
  <si>
    <t>30 d.1.1</t>
  </si>
  <si>
    <t>31 d.1.1</t>
  </si>
  <si>
    <t>32 d.1.1</t>
  </si>
  <si>
    <t>33 d.1.1</t>
  </si>
  <si>
    <t>34 d.1.1</t>
  </si>
  <si>
    <t>35 d.1.1</t>
  </si>
  <si>
    <t>36 d.1.1</t>
  </si>
  <si>
    <t>37 d.1.1</t>
  </si>
  <si>
    <t>38 d.1.2</t>
  </si>
  <si>
    <t>39 d.1.2</t>
  </si>
  <si>
    <t>40 d.1.2</t>
  </si>
  <si>
    <t>41 d.1.2</t>
  </si>
  <si>
    <t>42 d.1.2</t>
  </si>
  <si>
    <t>43 d.1.2</t>
  </si>
  <si>
    <t>44 d.1.2</t>
  </si>
  <si>
    <t>45 d.1.2</t>
  </si>
  <si>
    <t>46 d.1.2</t>
  </si>
  <si>
    <t>47 d.1.3.1</t>
  </si>
  <si>
    <t>48 d.1.3.1</t>
  </si>
  <si>
    <t>49 d.1.3.1</t>
  </si>
  <si>
    <t>52 d.1.3.2</t>
  </si>
  <si>
    <t>53 d.1.3.2</t>
  </si>
  <si>
    <t>69 d.1.3.4</t>
  </si>
  <si>
    <t>70 d.1.3.4</t>
  </si>
  <si>
    <t>71 d.1.3.4</t>
  </si>
  <si>
    <t>72 d.1.3.4</t>
  </si>
  <si>
    <t>73 d.1.3.4</t>
  </si>
  <si>
    <t>74 d.1.3.4</t>
  </si>
  <si>
    <t>75 d.1.3.4</t>
  </si>
  <si>
    <t>76 d.1.3.4</t>
  </si>
  <si>
    <t>77 d.1.3.4</t>
  </si>
  <si>
    <t>78 d.1.3.4</t>
  </si>
  <si>
    <t>79 d.1.3.4</t>
  </si>
  <si>
    <t>80 d.1.3.4</t>
  </si>
  <si>
    <t>81 d.1.3.4</t>
  </si>
  <si>
    <t>82 d.1.3.4</t>
  </si>
  <si>
    <t>94 d.1.3.4</t>
  </si>
  <si>
    <t>93 d.1.3.4</t>
  </si>
  <si>
    <t>92 d.1.3.4</t>
  </si>
  <si>
    <t>91 d.1.3.4</t>
  </si>
  <si>
    <t>98 d.1.3.5</t>
  </si>
  <si>
    <t>99 d.1.3.5</t>
  </si>
  <si>
    <t>100 d.1.3.5</t>
  </si>
  <si>
    <t>101 d.1.3.5</t>
  </si>
  <si>
    <t>102 d.1.3.5</t>
  </si>
  <si>
    <t>103 d.1.3.5</t>
  </si>
  <si>
    <t>104 d.1.3.5</t>
  </si>
  <si>
    <t>105 d.1.3.5</t>
  </si>
  <si>
    <t>110 d.1.3.6</t>
  </si>
  <si>
    <t>111 d.1.3.6</t>
  </si>
  <si>
    <t>112 d.1.3.6</t>
  </si>
  <si>
    <t>113 d.1.3.6</t>
  </si>
  <si>
    <t>118 d.1.3.7</t>
  </si>
  <si>
    <t>119 d.1.3.7</t>
  </si>
  <si>
    <t>120 d.1.3.7</t>
  </si>
  <si>
    <t>121 d.1.3.7</t>
  </si>
  <si>
    <t>122 d.1.3.7</t>
  </si>
  <si>
    <t>128 d.1.4</t>
  </si>
  <si>
    <t>129 d.1.4</t>
  </si>
  <si>
    <t>130 d.1.4</t>
  </si>
  <si>
    <t>131 d.1.4</t>
  </si>
  <si>
    <t>132 d.1.4</t>
  </si>
  <si>
    <t>133 d.1.4</t>
  </si>
  <si>
    <t>134 d.1.4</t>
  </si>
  <si>
    <t>135 d.1.4</t>
  </si>
  <si>
    <t>136 d.1.4</t>
  </si>
  <si>
    <t>137 d.1.4</t>
  </si>
  <si>
    <t>138 d.1.4</t>
  </si>
  <si>
    <t>139 d.1.4</t>
  </si>
  <si>
    <t>140 d.1.4</t>
  </si>
  <si>
    <t>141 d.1.4</t>
  </si>
  <si>
    <t>142 d.1.4</t>
  </si>
  <si>
    <t>143 d.1.4</t>
  </si>
  <si>
    <t>144 d.1.4</t>
  </si>
  <si>
    <t>Montaż przyścienny rozdzielnic, szaf, pulpitów, tablic przekaźnikowych i nastawczych o masie do 1000 kg - Rozdzielnica typu Rotoblok</t>
  </si>
  <si>
    <t>Montaż modemu komunikacyjnego, który zapewni transmisję danych ze sterownika MST2 do Energa Operator celem przesłania stanów położenia poszczególnych łączników, pomiarów oraz wykonywania sterowań z poziomu RDM. W tym celu Wykonawca musi również uzgodnić opisane w tej pozycji rozwiązanie z Energa Operator. W kosztorysie należy uwzględnić koszty związane z przygotowaniem dodatkowego opracowania dokumentacji, ugodnienia, montaży, uruchomień oraz materiałów (tj. modem, antena i inne niezbędne do realizacji transmisji danych a nie uwzględnione w dokumentacji projektowej).</t>
  </si>
  <si>
    <t>NAZWA INWESTYCJI:    Przebudowa rozdzielni SN 59045 na terenie Oczyszczalni Ścieków Lewy Brzeg w Koninie</t>
  </si>
  <si>
    <t>Przebudowa rozdzielni SN 59045 na terenie Oczyszczalni Ścieków Lewy Brzeg w Koninie</t>
  </si>
  <si>
    <t>VAT  23%</t>
  </si>
  <si>
    <t>97 d.1.3.5</t>
  </si>
  <si>
    <t>108 d.1.3.6</t>
  </si>
  <si>
    <t>109 d.1.3.6</t>
  </si>
  <si>
    <t>116 d.1.3.7</t>
  </si>
  <si>
    <t>117 d.1.3.7</t>
  </si>
  <si>
    <t>126 d.1.4</t>
  </si>
  <si>
    <t>127 d.1.4</t>
  </si>
  <si>
    <t>Wykonanie podłogi podniesionej systemowej - typ ER01-S40A o odporności ogniowej REI30 i dopuszczalnym obciążeniu ramy wsporczej pod rozdzielnicą SN 3000kg/m2. Wymiar podłogi wynosi 5500x8400mm, wysokość  podniesienia 750mm</t>
  </si>
  <si>
    <t>50 d.1.3.2</t>
  </si>
  <si>
    <t>51 d.1.3.2</t>
  </si>
  <si>
    <t>54 d.1.3.3</t>
  </si>
  <si>
    <t>55 d.1.3.3</t>
  </si>
  <si>
    <t>67 d.1.3.4</t>
  </si>
  <si>
    <t>68 d.1.3.4</t>
  </si>
  <si>
    <t>95 d.1.3.5</t>
  </si>
  <si>
    <t>96 d.1.3.5</t>
  </si>
  <si>
    <t>106 d.1.3.6</t>
  </si>
  <si>
    <t>107 d.1.3.6</t>
  </si>
  <si>
    <t>114 d.1.3.7</t>
  </si>
  <si>
    <t>115 d.1.3.7</t>
  </si>
  <si>
    <t>123 d.1.3.8</t>
  </si>
  <si>
    <t>124 d.1.4</t>
  </si>
  <si>
    <t>125 d.1.4</t>
  </si>
  <si>
    <t>145 d.2.1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</si>
</sst>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3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/>
    <xf numFmtId="0" fontId="0" fillId="4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0" fillId="0" borderId="3" xfId="0" applyBorder="1"/>
    <xf numFmtId="0" fontId="6" fillId="0" borderId="4" xfId="0" applyFont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4" fontId="5" fillId="0" borderId="1" xfId="0" applyNumberFormat="1" applyFont="1" applyBorder="1" applyAlignment="1" applyProtection="1">
      <alignment horizontal="center" vertical="top"/>
    </xf>
    <xf numFmtId="4" fontId="6" fillId="0" borderId="2" xfId="0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workbookViewId="0">
      <selection activeCell="A13" sqref="A13"/>
    </sheetView>
  </sheetViews>
  <sheetFormatPr defaultRowHeight="15" x14ac:dyDescent="0.25"/>
  <cols>
    <col min="1" max="1" width="97.85546875" customWidth="1"/>
  </cols>
  <sheetData>
    <row r="2" spans="1:1" ht="16.5" x14ac:dyDescent="0.25">
      <c r="A2" s="4" t="s">
        <v>29</v>
      </c>
    </row>
    <row r="4" spans="1:1" x14ac:dyDescent="0.25">
      <c r="A4" s="9" t="s">
        <v>431</v>
      </c>
    </row>
    <row r="6" spans="1:1" x14ac:dyDescent="0.25">
      <c r="A6" s="3"/>
    </row>
    <row r="8" spans="1:1" x14ac:dyDescent="0.25">
      <c r="A8" s="9" t="s">
        <v>10</v>
      </c>
    </row>
    <row r="9" spans="1:1" x14ac:dyDescent="0.25">
      <c r="A9" s="10"/>
    </row>
    <row r="10" spans="1:1" x14ac:dyDescent="0.25">
      <c r="A10" s="9" t="s">
        <v>11</v>
      </c>
    </row>
    <row r="11" spans="1:1" x14ac:dyDescent="0.25">
      <c r="A11" s="10"/>
    </row>
    <row r="12" spans="1:1" x14ac:dyDescent="0.25">
      <c r="A12" s="9" t="s">
        <v>30</v>
      </c>
    </row>
    <row r="13" spans="1:1" x14ac:dyDescent="0.25">
      <c r="A13" s="9"/>
    </row>
    <row r="14" spans="1:1" x14ac:dyDescent="0.25">
      <c r="A14" s="9" t="s">
        <v>31</v>
      </c>
    </row>
    <row r="15" spans="1:1" x14ac:dyDescent="0.25">
      <c r="A15" s="10"/>
    </row>
    <row r="16" spans="1:1" x14ac:dyDescent="0.25">
      <c r="A16" s="9" t="s">
        <v>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64"/>
  <sheetViews>
    <sheetView tabSelected="1" zoomScaleNormal="100" workbookViewId="0">
      <pane xSplit="7" topLeftCell="H1" activePane="topRight" state="frozen"/>
      <selection pane="topRight" activeCell="K13" sqref="K13"/>
    </sheetView>
  </sheetViews>
  <sheetFormatPr defaultRowHeight="15" x14ac:dyDescent="0.25"/>
  <cols>
    <col min="2" max="2" width="14.85546875" customWidth="1"/>
    <col min="3" max="3" width="22.85546875" style="7" customWidth="1"/>
    <col min="4" max="4" width="114.28515625" customWidth="1"/>
    <col min="5" max="5" width="12.7109375" style="1" customWidth="1"/>
    <col min="6" max="6" width="11.7109375" style="1" customWidth="1"/>
    <col min="7" max="7" width="16.28515625" style="25" customWidth="1"/>
    <col min="8" max="8" width="19.28515625" style="1" customWidth="1"/>
  </cols>
  <sheetData>
    <row r="1" spans="2:8" x14ac:dyDescent="0.25">
      <c r="B1" s="37" t="s">
        <v>432</v>
      </c>
      <c r="C1" s="37"/>
      <c r="D1" s="37"/>
      <c r="E1" s="37"/>
      <c r="F1" s="37"/>
    </row>
    <row r="2" spans="2:8" x14ac:dyDescent="0.25">
      <c r="D2" s="1" t="s">
        <v>9</v>
      </c>
    </row>
    <row r="4" spans="2:8" x14ac:dyDescent="0.25">
      <c r="B4" s="2" t="s">
        <v>0</v>
      </c>
      <c r="C4" s="21" t="s">
        <v>1</v>
      </c>
      <c r="D4" s="2" t="s">
        <v>2</v>
      </c>
      <c r="E4" s="14" t="s">
        <v>36</v>
      </c>
      <c r="F4" s="14" t="s">
        <v>3</v>
      </c>
      <c r="G4" s="26" t="s">
        <v>37</v>
      </c>
      <c r="H4" s="14" t="s">
        <v>33</v>
      </c>
    </row>
    <row r="5" spans="2:8" x14ac:dyDescent="0.25">
      <c r="B5" s="11">
        <v>1</v>
      </c>
      <c r="C5" s="17"/>
      <c r="D5" s="17" t="s">
        <v>278</v>
      </c>
      <c r="E5" s="15"/>
      <c r="F5" s="15"/>
      <c r="G5" s="27"/>
      <c r="H5" s="15"/>
    </row>
    <row r="6" spans="2:8" x14ac:dyDescent="0.25">
      <c r="B6" s="12" t="s">
        <v>12</v>
      </c>
      <c r="C6" s="13" t="s">
        <v>38</v>
      </c>
      <c r="D6" s="13" t="s">
        <v>39</v>
      </c>
      <c r="E6" s="16"/>
      <c r="F6" s="16"/>
      <c r="G6" s="28"/>
      <c r="H6" s="16"/>
    </row>
    <row r="7" spans="2:8" x14ac:dyDescent="0.25">
      <c r="B7" s="5" t="s">
        <v>13</v>
      </c>
      <c r="C7" s="6" t="s">
        <v>40</v>
      </c>
      <c r="D7" s="6" t="s">
        <v>41</v>
      </c>
      <c r="E7" s="8" t="s">
        <v>6</v>
      </c>
      <c r="F7" s="8">
        <v>3.9</v>
      </c>
      <c r="G7" s="29"/>
      <c r="H7" s="8">
        <f t="shared" ref="H7:H43" si="0">ROUND(F7*G7,2)</f>
        <v>0</v>
      </c>
    </row>
    <row r="8" spans="2:8" ht="30" x14ac:dyDescent="0.25">
      <c r="B8" s="5" t="s">
        <v>14</v>
      </c>
      <c r="C8" s="6" t="s">
        <v>279</v>
      </c>
      <c r="D8" s="6" t="s">
        <v>280</v>
      </c>
      <c r="E8" s="8" t="s">
        <v>4</v>
      </c>
      <c r="F8" s="8">
        <v>1.6739999999999999</v>
      </c>
      <c r="G8" s="29"/>
      <c r="H8" s="8">
        <f t="shared" si="0"/>
        <v>0</v>
      </c>
    </row>
    <row r="9" spans="2:8" x14ac:dyDescent="0.25">
      <c r="B9" s="5" t="s">
        <v>15</v>
      </c>
      <c r="C9" s="6" t="s">
        <v>281</v>
      </c>
      <c r="D9" s="6" t="s">
        <v>282</v>
      </c>
      <c r="E9" s="8" t="s">
        <v>6</v>
      </c>
      <c r="F9" s="8">
        <v>4.1849999999999996</v>
      </c>
      <c r="G9" s="29"/>
      <c r="H9" s="8">
        <f t="shared" si="0"/>
        <v>0</v>
      </c>
    </row>
    <row r="10" spans="2:8" x14ac:dyDescent="0.25">
      <c r="B10" s="5" t="s">
        <v>16</v>
      </c>
      <c r="C10" s="6" t="s">
        <v>269</v>
      </c>
      <c r="D10" s="6" t="s">
        <v>270</v>
      </c>
      <c r="E10" s="8" t="s">
        <v>6</v>
      </c>
      <c r="F10" s="8">
        <v>4.1849999999999996</v>
      </c>
      <c r="G10" s="29"/>
      <c r="H10" s="8">
        <f t="shared" si="0"/>
        <v>0</v>
      </c>
    </row>
    <row r="11" spans="2:8" x14ac:dyDescent="0.25">
      <c r="B11" s="5" t="s">
        <v>17</v>
      </c>
      <c r="C11" s="6" t="s">
        <v>44</v>
      </c>
      <c r="D11" s="6" t="s">
        <v>45</v>
      </c>
      <c r="E11" s="8" t="s">
        <v>18</v>
      </c>
      <c r="F11" s="8">
        <v>1</v>
      </c>
      <c r="G11" s="29"/>
      <c r="H11" s="8">
        <f t="shared" si="0"/>
        <v>0</v>
      </c>
    </row>
    <row r="12" spans="2:8" x14ac:dyDescent="0.25">
      <c r="B12" s="5" t="s">
        <v>19</v>
      </c>
      <c r="C12" s="6" t="s">
        <v>42</v>
      </c>
      <c r="D12" s="6" t="s">
        <v>43</v>
      </c>
      <c r="E12" s="8" t="s">
        <v>4</v>
      </c>
      <c r="F12" s="8">
        <v>1.7470000000000001</v>
      </c>
      <c r="G12" s="29"/>
      <c r="H12" s="8">
        <f t="shared" si="0"/>
        <v>0</v>
      </c>
    </row>
    <row r="13" spans="2:8" ht="30" x14ac:dyDescent="0.25">
      <c r="B13" s="5" t="s">
        <v>20</v>
      </c>
      <c r="C13" s="6" t="s">
        <v>46</v>
      </c>
      <c r="D13" s="6" t="s">
        <v>47</v>
      </c>
      <c r="E13" s="8" t="s">
        <v>7</v>
      </c>
      <c r="F13" s="8">
        <v>2.0299999999999998</v>
      </c>
      <c r="G13" s="29"/>
      <c r="H13" s="8">
        <f t="shared" si="0"/>
        <v>0</v>
      </c>
    </row>
    <row r="14" spans="2:8" x14ac:dyDescent="0.25">
      <c r="B14" s="5" t="s">
        <v>21</v>
      </c>
      <c r="C14" s="6" t="s">
        <v>48</v>
      </c>
      <c r="D14" s="6" t="s">
        <v>49</v>
      </c>
      <c r="E14" s="8" t="s">
        <v>18</v>
      </c>
      <c r="F14" s="8">
        <v>1</v>
      </c>
      <c r="G14" s="29"/>
      <c r="H14" s="8">
        <f t="shared" si="0"/>
        <v>0</v>
      </c>
    </row>
    <row r="15" spans="2:8" x14ac:dyDescent="0.25">
      <c r="B15" s="5" t="s">
        <v>22</v>
      </c>
      <c r="C15" s="6" t="s">
        <v>50</v>
      </c>
      <c r="D15" s="6" t="s">
        <v>51</v>
      </c>
      <c r="E15" s="8" t="s">
        <v>6</v>
      </c>
      <c r="F15" s="8">
        <v>0.32</v>
      </c>
      <c r="G15" s="29"/>
      <c r="H15" s="8">
        <f t="shared" si="0"/>
        <v>0</v>
      </c>
    </row>
    <row r="16" spans="2:8" ht="45" x14ac:dyDescent="0.25">
      <c r="B16" s="5" t="s">
        <v>23</v>
      </c>
      <c r="C16" s="6" t="s">
        <v>40</v>
      </c>
      <c r="D16" s="6" t="s">
        <v>283</v>
      </c>
      <c r="E16" s="8" t="s">
        <v>6</v>
      </c>
      <c r="F16" s="8">
        <v>3.9</v>
      </c>
      <c r="G16" s="29"/>
      <c r="H16" s="8">
        <f t="shared" si="0"/>
        <v>0</v>
      </c>
    </row>
    <row r="17" spans="2:8" x14ac:dyDescent="0.25">
      <c r="B17" s="5" t="s">
        <v>24</v>
      </c>
      <c r="C17" s="6" t="s">
        <v>52</v>
      </c>
      <c r="D17" s="6" t="s">
        <v>53</v>
      </c>
      <c r="E17" s="8" t="s">
        <v>4</v>
      </c>
      <c r="F17" s="8">
        <v>4.2480000000000002</v>
      </c>
      <c r="G17" s="29"/>
      <c r="H17" s="8">
        <f t="shared" si="0"/>
        <v>0</v>
      </c>
    </row>
    <row r="18" spans="2:8" ht="30" x14ac:dyDescent="0.25">
      <c r="B18" s="5" t="s">
        <v>25</v>
      </c>
      <c r="C18" s="6" t="s">
        <v>54</v>
      </c>
      <c r="D18" s="6" t="s">
        <v>55</v>
      </c>
      <c r="E18" s="8" t="s">
        <v>4</v>
      </c>
      <c r="F18" s="8">
        <v>46.723999999999997</v>
      </c>
      <c r="G18" s="29"/>
      <c r="H18" s="8">
        <f t="shared" si="0"/>
        <v>0</v>
      </c>
    </row>
    <row r="19" spans="2:8" ht="30" x14ac:dyDescent="0.25">
      <c r="B19" s="5" t="s">
        <v>26</v>
      </c>
      <c r="C19" s="6" t="s">
        <v>56</v>
      </c>
      <c r="D19" s="6" t="s">
        <v>57</v>
      </c>
      <c r="E19" s="8" t="s">
        <v>4</v>
      </c>
      <c r="F19" s="8">
        <v>46.723999999999997</v>
      </c>
      <c r="G19" s="29"/>
      <c r="H19" s="8">
        <f t="shared" si="0"/>
        <v>0</v>
      </c>
    </row>
    <row r="20" spans="2:8" x14ac:dyDescent="0.25">
      <c r="B20" s="5" t="s">
        <v>27</v>
      </c>
      <c r="C20" s="6" t="s">
        <v>58</v>
      </c>
      <c r="D20" s="6" t="s">
        <v>59</v>
      </c>
      <c r="E20" s="8" t="s">
        <v>4</v>
      </c>
      <c r="F20" s="8">
        <v>4.2480000000000002</v>
      </c>
      <c r="G20" s="29"/>
      <c r="H20" s="8">
        <f t="shared" si="0"/>
        <v>0</v>
      </c>
    </row>
    <row r="21" spans="2:8" x14ac:dyDescent="0.25">
      <c r="B21" s="5" t="s">
        <v>67</v>
      </c>
      <c r="C21" s="6" t="s">
        <v>60</v>
      </c>
      <c r="D21" s="6" t="s">
        <v>61</v>
      </c>
      <c r="E21" s="8" t="s">
        <v>4</v>
      </c>
      <c r="F21" s="8">
        <v>4.2480000000000002</v>
      </c>
      <c r="G21" s="29"/>
      <c r="H21" s="8">
        <f t="shared" si="0"/>
        <v>0</v>
      </c>
    </row>
    <row r="22" spans="2:8" x14ac:dyDescent="0.25">
      <c r="B22" s="5" t="s">
        <v>70</v>
      </c>
      <c r="C22" s="6" t="s">
        <v>62</v>
      </c>
      <c r="D22" s="6" t="s">
        <v>63</v>
      </c>
      <c r="E22" s="8" t="s">
        <v>64</v>
      </c>
      <c r="F22" s="8">
        <v>8.4960000000000004</v>
      </c>
      <c r="G22" s="29"/>
      <c r="H22" s="8">
        <f t="shared" si="0"/>
        <v>0</v>
      </c>
    </row>
    <row r="23" spans="2:8" x14ac:dyDescent="0.25">
      <c r="B23" s="5" t="s">
        <v>73</v>
      </c>
      <c r="C23" s="6" t="s">
        <v>65</v>
      </c>
      <c r="D23" s="6" t="s">
        <v>66</v>
      </c>
      <c r="E23" s="8" t="s">
        <v>4</v>
      </c>
      <c r="F23" s="8">
        <v>38.228000000000002</v>
      </c>
      <c r="G23" s="29"/>
      <c r="H23" s="8">
        <f t="shared" si="0"/>
        <v>0</v>
      </c>
    </row>
    <row r="24" spans="2:8" x14ac:dyDescent="0.25">
      <c r="B24" s="5" t="s">
        <v>76</v>
      </c>
      <c r="C24" s="6" t="s">
        <v>68</v>
      </c>
      <c r="D24" s="6" t="s">
        <v>69</v>
      </c>
      <c r="E24" s="8" t="s">
        <v>4</v>
      </c>
      <c r="F24" s="8">
        <v>38.228000000000002</v>
      </c>
      <c r="G24" s="29"/>
      <c r="H24" s="8">
        <f t="shared" si="0"/>
        <v>0</v>
      </c>
    </row>
    <row r="25" spans="2:8" x14ac:dyDescent="0.25">
      <c r="B25" s="5" t="s">
        <v>79</v>
      </c>
      <c r="C25" s="6" t="s">
        <v>71</v>
      </c>
      <c r="D25" s="6" t="s">
        <v>72</v>
      </c>
      <c r="E25" s="8" t="s">
        <v>4</v>
      </c>
      <c r="F25" s="8">
        <v>6.3710000000000004</v>
      </c>
      <c r="G25" s="29"/>
      <c r="H25" s="8">
        <f t="shared" si="0"/>
        <v>0</v>
      </c>
    </row>
    <row r="26" spans="2:8" x14ac:dyDescent="0.25">
      <c r="B26" s="5" t="s">
        <v>82</v>
      </c>
      <c r="C26" s="6" t="s">
        <v>74</v>
      </c>
      <c r="D26" s="6" t="s">
        <v>75</v>
      </c>
      <c r="E26" s="8" t="s">
        <v>4</v>
      </c>
      <c r="F26" s="8">
        <v>4.2480000000000002</v>
      </c>
      <c r="G26" s="29"/>
      <c r="H26" s="8">
        <f t="shared" si="0"/>
        <v>0</v>
      </c>
    </row>
    <row r="27" spans="2:8" x14ac:dyDescent="0.25">
      <c r="B27" s="5" t="s">
        <v>85</v>
      </c>
      <c r="C27" s="6" t="s">
        <v>77</v>
      </c>
      <c r="D27" s="6" t="s">
        <v>78</v>
      </c>
      <c r="E27" s="8" t="s">
        <v>6</v>
      </c>
      <c r="F27" s="8">
        <v>42.475999999999999</v>
      </c>
      <c r="G27" s="29"/>
      <c r="H27" s="8">
        <f t="shared" si="0"/>
        <v>0</v>
      </c>
    </row>
    <row r="28" spans="2:8" x14ac:dyDescent="0.25">
      <c r="B28" s="5" t="s">
        <v>88</v>
      </c>
      <c r="C28" s="6" t="s">
        <v>80</v>
      </c>
      <c r="D28" s="6" t="s">
        <v>81</v>
      </c>
      <c r="E28" s="8" t="s">
        <v>64</v>
      </c>
      <c r="F28" s="8">
        <v>0.34399999999999997</v>
      </c>
      <c r="G28" s="29"/>
      <c r="H28" s="8">
        <f t="shared" si="0"/>
        <v>0</v>
      </c>
    </row>
    <row r="29" spans="2:8" x14ac:dyDescent="0.25">
      <c r="B29" s="5" t="s">
        <v>91</v>
      </c>
      <c r="C29" s="6" t="s">
        <v>83</v>
      </c>
      <c r="D29" s="6" t="s">
        <v>84</v>
      </c>
      <c r="E29" s="8" t="s">
        <v>6</v>
      </c>
      <c r="F29" s="8">
        <v>42.475999999999999</v>
      </c>
      <c r="G29" s="29"/>
      <c r="H29" s="8">
        <f t="shared" si="0"/>
        <v>0</v>
      </c>
    </row>
    <row r="30" spans="2:8" x14ac:dyDescent="0.25">
      <c r="B30" s="5" t="s">
        <v>94</v>
      </c>
      <c r="C30" s="6" t="s">
        <v>284</v>
      </c>
      <c r="D30" s="6" t="s">
        <v>285</v>
      </c>
      <c r="E30" s="8" t="s">
        <v>4</v>
      </c>
      <c r="F30" s="8">
        <v>1.512</v>
      </c>
      <c r="G30" s="29"/>
      <c r="H30" s="8">
        <f t="shared" si="0"/>
        <v>0</v>
      </c>
    </row>
    <row r="31" spans="2:8" x14ac:dyDescent="0.25">
      <c r="B31" s="5" t="s">
        <v>97</v>
      </c>
      <c r="C31" s="6" t="s">
        <v>80</v>
      </c>
      <c r="D31" s="6" t="s">
        <v>81</v>
      </c>
      <c r="E31" s="8" t="s">
        <v>64</v>
      </c>
      <c r="F31" s="8">
        <v>1.9E-2</v>
      </c>
      <c r="G31" s="29"/>
      <c r="H31" s="8">
        <f t="shared" si="0"/>
        <v>0</v>
      </c>
    </row>
    <row r="32" spans="2:8" x14ac:dyDescent="0.25">
      <c r="B32" s="5" t="s">
        <v>100</v>
      </c>
      <c r="C32" s="6" t="s">
        <v>83</v>
      </c>
      <c r="D32" s="6" t="s">
        <v>286</v>
      </c>
      <c r="E32" s="8" t="s">
        <v>6</v>
      </c>
      <c r="F32" s="8">
        <v>2.016</v>
      </c>
      <c r="G32" s="29"/>
      <c r="H32" s="8">
        <f t="shared" si="0"/>
        <v>0</v>
      </c>
    </row>
    <row r="33" spans="2:8" x14ac:dyDescent="0.25">
      <c r="B33" s="5" t="s">
        <v>352</v>
      </c>
      <c r="C33" s="6" t="s">
        <v>287</v>
      </c>
      <c r="D33" s="6" t="s">
        <v>288</v>
      </c>
      <c r="E33" s="8" t="s">
        <v>7</v>
      </c>
      <c r="F33" s="8">
        <v>8.4</v>
      </c>
      <c r="G33" s="29"/>
      <c r="H33" s="8">
        <f t="shared" si="0"/>
        <v>0</v>
      </c>
    </row>
    <row r="34" spans="2:8" x14ac:dyDescent="0.25">
      <c r="B34" s="5" t="s">
        <v>353</v>
      </c>
      <c r="C34" s="6" t="s">
        <v>86</v>
      </c>
      <c r="D34" s="6" t="s">
        <v>87</v>
      </c>
      <c r="E34" s="8" t="s">
        <v>6</v>
      </c>
      <c r="F34" s="8">
        <v>31.297999999999998</v>
      </c>
      <c r="G34" s="29"/>
      <c r="H34" s="8">
        <f t="shared" si="0"/>
        <v>0</v>
      </c>
    </row>
    <row r="35" spans="2:8" ht="30" x14ac:dyDescent="0.25">
      <c r="B35" s="5" t="s">
        <v>354</v>
      </c>
      <c r="C35" s="6" t="s">
        <v>89</v>
      </c>
      <c r="D35" s="6" t="s">
        <v>441</v>
      </c>
      <c r="E35" s="8" t="s">
        <v>90</v>
      </c>
      <c r="F35" s="8">
        <v>1</v>
      </c>
      <c r="G35" s="29"/>
      <c r="H35" s="8">
        <f t="shared" si="0"/>
        <v>0</v>
      </c>
    </row>
    <row r="36" spans="2:8" x14ac:dyDescent="0.25">
      <c r="B36" s="5" t="s">
        <v>355</v>
      </c>
      <c r="C36" s="6" t="s">
        <v>89</v>
      </c>
      <c r="D36" s="6" t="s">
        <v>289</v>
      </c>
      <c r="E36" s="8" t="s">
        <v>5</v>
      </c>
      <c r="F36" s="8">
        <v>1</v>
      </c>
      <c r="G36" s="29"/>
      <c r="H36" s="8">
        <f t="shared" si="0"/>
        <v>0</v>
      </c>
    </row>
    <row r="37" spans="2:8" ht="30" x14ac:dyDescent="0.25">
      <c r="B37" s="5" t="s">
        <v>356</v>
      </c>
      <c r="C37" s="6" t="s">
        <v>92</v>
      </c>
      <c r="D37" s="6" t="s">
        <v>290</v>
      </c>
      <c r="E37" s="8" t="s">
        <v>93</v>
      </c>
      <c r="F37" s="8">
        <v>15</v>
      </c>
      <c r="G37" s="29"/>
      <c r="H37" s="8">
        <f t="shared" si="0"/>
        <v>0</v>
      </c>
    </row>
    <row r="38" spans="2:8" x14ac:dyDescent="0.25">
      <c r="B38" s="5" t="s">
        <v>357</v>
      </c>
      <c r="C38" s="6" t="s">
        <v>95</v>
      </c>
      <c r="D38" s="6" t="s">
        <v>96</v>
      </c>
      <c r="E38" s="8" t="s">
        <v>6</v>
      </c>
      <c r="F38" s="8">
        <v>4.173</v>
      </c>
      <c r="G38" s="29"/>
      <c r="H38" s="8">
        <f t="shared" si="0"/>
        <v>0</v>
      </c>
    </row>
    <row r="39" spans="2:8" x14ac:dyDescent="0.25">
      <c r="B39" s="5" t="s">
        <v>358</v>
      </c>
      <c r="C39" s="6" t="s">
        <v>98</v>
      </c>
      <c r="D39" s="6" t="s">
        <v>99</v>
      </c>
      <c r="E39" s="8" t="s">
        <v>6</v>
      </c>
      <c r="F39" s="8">
        <v>83.46</v>
      </c>
      <c r="G39" s="29"/>
      <c r="H39" s="8">
        <f t="shared" si="0"/>
        <v>0</v>
      </c>
    </row>
    <row r="40" spans="2:8" x14ac:dyDescent="0.25">
      <c r="B40" s="5" t="s">
        <v>359</v>
      </c>
      <c r="C40" s="6" t="s">
        <v>101</v>
      </c>
      <c r="D40" s="6" t="s">
        <v>102</v>
      </c>
      <c r="E40" s="8" t="s">
        <v>6</v>
      </c>
      <c r="F40" s="8">
        <v>83.46</v>
      </c>
      <c r="G40" s="29"/>
      <c r="H40" s="8">
        <f t="shared" si="0"/>
        <v>0</v>
      </c>
    </row>
    <row r="41" spans="2:8" x14ac:dyDescent="0.25">
      <c r="B41" s="5" t="s">
        <v>360</v>
      </c>
      <c r="C41" s="6" t="s">
        <v>252</v>
      </c>
      <c r="D41" s="6" t="s">
        <v>253</v>
      </c>
      <c r="E41" s="8" t="s">
        <v>4</v>
      </c>
      <c r="F41" s="8">
        <v>0.46</v>
      </c>
      <c r="G41" s="29"/>
      <c r="H41" s="8">
        <f t="shared" si="0"/>
        <v>0</v>
      </c>
    </row>
    <row r="42" spans="2:8" x14ac:dyDescent="0.25">
      <c r="B42" s="5" t="s">
        <v>361</v>
      </c>
      <c r="C42" s="6" t="s">
        <v>291</v>
      </c>
      <c r="D42" s="6" t="s">
        <v>292</v>
      </c>
      <c r="E42" s="8" t="s">
        <v>6</v>
      </c>
      <c r="F42" s="8">
        <v>4.5999999999999996</v>
      </c>
      <c r="G42" s="29"/>
      <c r="H42" s="8">
        <f t="shared" si="0"/>
        <v>0</v>
      </c>
    </row>
    <row r="43" spans="2:8" x14ac:dyDescent="0.25">
      <c r="B43" s="5" t="s">
        <v>362</v>
      </c>
      <c r="C43" s="6" t="s">
        <v>293</v>
      </c>
      <c r="D43" s="6" t="s">
        <v>294</v>
      </c>
      <c r="E43" s="8" t="s">
        <v>7</v>
      </c>
      <c r="F43" s="8">
        <v>4.5999999999999996</v>
      </c>
      <c r="G43" s="29"/>
      <c r="H43" s="8">
        <f t="shared" si="0"/>
        <v>0</v>
      </c>
    </row>
    <row r="44" spans="2:8" x14ac:dyDescent="0.25">
      <c r="B44" s="12" t="s">
        <v>28</v>
      </c>
      <c r="C44" s="13" t="s">
        <v>249</v>
      </c>
      <c r="D44" s="13" t="s">
        <v>104</v>
      </c>
      <c r="E44" s="16"/>
      <c r="F44" s="16"/>
      <c r="G44" s="28"/>
      <c r="H44" s="16"/>
    </row>
    <row r="45" spans="2:8" x14ac:dyDescent="0.25">
      <c r="B45" s="5" t="s">
        <v>363</v>
      </c>
      <c r="C45" s="6" t="s">
        <v>255</v>
      </c>
      <c r="D45" s="6" t="s">
        <v>256</v>
      </c>
      <c r="E45" s="8" t="s">
        <v>18</v>
      </c>
      <c r="F45" s="8">
        <v>8</v>
      </c>
      <c r="G45" s="29"/>
      <c r="H45" s="8">
        <f t="shared" ref="H45:H53" si="1">ROUND(F45*G45,2)</f>
        <v>0</v>
      </c>
    </row>
    <row r="46" spans="2:8" x14ac:dyDescent="0.25">
      <c r="B46" s="5" t="s">
        <v>364</v>
      </c>
      <c r="C46" s="6" t="s">
        <v>295</v>
      </c>
      <c r="D46" s="6" t="s">
        <v>296</v>
      </c>
      <c r="E46" s="8" t="s">
        <v>18</v>
      </c>
      <c r="F46" s="8">
        <v>4</v>
      </c>
      <c r="G46" s="29"/>
      <c r="H46" s="8">
        <f t="shared" si="1"/>
        <v>0</v>
      </c>
    </row>
    <row r="47" spans="2:8" x14ac:dyDescent="0.25">
      <c r="B47" s="5" t="s">
        <v>365</v>
      </c>
      <c r="C47" s="6" t="s">
        <v>257</v>
      </c>
      <c r="D47" s="6" t="s">
        <v>258</v>
      </c>
      <c r="E47" s="8" t="s">
        <v>18</v>
      </c>
      <c r="F47" s="8">
        <v>22</v>
      </c>
      <c r="G47" s="29"/>
      <c r="H47" s="8">
        <f t="shared" si="1"/>
        <v>0</v>
      </c>
    </row>
    <row r="48" spans="2:8" x14ac:dyDescent="0.25">
      <c r="B48" s="5" t="s">
        <v>366</v>
      </c>
      <c r="C48" s="6" t="s">
        <v>259</v>
      </c>
      <c r="D48" s="6" t="s">
        <v>260</v>
      </c>
      <c r="E48" s="8" t="s">
        <v>18</v>
      </c>
      <c r="F48" s="8">
        <v>4</v>
      </c>
      <c r="G48" s="29"/>
      <c r="H48" s="8">
        <f t="shared" si="1"/>
        <v>0</v>
      </c>
    </row>
    <row r="49" spans="2:8" ht="30" x14ac:dyDescent="0.25">
      <c r="B49" s="5" t="s">
        <v>367</v>
      </c>
      <c r="C49" s="6" t="s">
        <v>261</v>
      </c>
      <c r="D49" s="6" t="s">
        <v>262</v>
      </c>
      <c r="E49" s="8" t="s">
        <v>7</v>
      </c>
      <c r="F49" s="8">
        <v>78</v>
      </c>
      <c r="G49" s="29"/>
      <c r="H49" s="8">
        <f t="shared" si="1"/>
        <v>0</v>
      </c>
    </row>
    <row r="50" spans="2:8" x14ac:dyDescent="0.25">
      <c r="B50" s="5" t="s">
        <v>368</v>
      </c>
      <c r="C50" s="6" t="s">
        <v>297</v>
      </c>
      <c r="D50" s="6" t="s">
        <v>298</v>
      </c>
      <c r="E50" s="8" t="s">
        <v>18</v>
      </c>
      <c r="F50" s="8">
        <v>90</v>
      </c>
      <c r="G50" s="29"/>
      <c r="H50" s="8">
        <f t="shared" si="1"/>
        <v>0</v>
      </c>
    </row>
    <row r="51" spans="2:8" x14ac:dyDescent="0.25">
      <c r="B51" s="5" t="s">
        <v>369</v>
      </c>
      <c r="C51" s="6" t="s">
        <v>263</v>
      </c>
      <c r="D51" s="6" t="s">
        <v>264</v>
      </c>
      <c r="E51" s="8" t="s">
        <v>18</v>
      </c>
      <c r="F51" s="8">
        <v>20</v>
      </c>
      <c r="G51" s="29"/>
      <c r="H51" s="8">
        <f t="shared" si="1"/>
        <v>0</v>
      </c>
    </row>
    <row r="52" spans="2:8" x14ac:dyDescent="0.25">
      <c r="B52" s="5" t="s">
        <v>370</v>
      </c>
      <c r="C52" s="6" t="s">
        <v>299</v>
      </c>
      <c r="D52" s="6" t="s">
        <v>300</v>
      </c>
      <c r="E52" s="8" t="s">
        <v>6</v>
      </c>
      <c r="F52" s="8">
        <v>19.2</v>
      </c>
      <c r="G52" s="29"/>
      <c r="H52" s="8">
        <f t="shared" si="1"/>
        <v>0</v>
      </c>
    </row>
    <row r="53" spans="2:8" x14ac:dyDescent="0.25">
      <c r="B53" s="5" t="s">
        <v>371</v>
      </c>
      <c r="C53" s="6" t="s">
        <v>250</v>
      </c>
      <c r="D53" s="6" t="s">
        <v>301</v>
      </c>
      <c r="E53" s="8" t="s">
        <v>18</v>
      </c>
      <c r="F53" s="8">
        <v>2</v>
      </c>
      <c r="G53" s="29"/>
      <c r="H53" s="8">
        <f t="shared" si="1"/>
        <v>0</v>
      </c>
    </row>
    <row r="54" spans="2:8" x14ac:dyDescent="0.25">
      <c r="B54" s="12" t="s">
        <v>105</v>
      </c>
      <c r="C54" s="13" t="s">
        <v>103</v>
      </c>
      <c r="D54" s="13" t="s">
        <v>106</v>
      </c>
      <c r="E54" s="16"/>
      <c r="F54" s="16"/>
      <c r="G54" s="28"/>
      <c r="H54" s="16"/>
    </row>
    <row r="55" spans="2:8" x14ac:dyDescent="0.25">
      <c r="B55" s="12" t="s">
        <v>107</v>
      </c>
      <c r="C55" s="13" t="s">
        <v>108</v>
      </c>
      <c r="D55" s="13" t="s">
        <v>302</v>
      </c>
      <c r="E55" s="16"/>
      <c r="F55" s="16"/>
      <c r="G55" s="28"/>
      <c r="H55" s="16"/>
    </row>
    <row r="56" spans="2:8" x14ac:dyDescent="0.25">
      <c r="B56" s="5" t="s">
        <v>372</v>
      </c>
      <c r="C56" s="6" t="s">
        <v>263</v>
      </c>
      <c r="D56" s="6" t="s">
        <v>303</v>
      </c>
      <c r="E56" s="8" t="s">
        <v>18</v>
      </c>
      <c r="F56" s="8">
        <v>8</v>
      </c>
      <c r="G56" s="29"/>
      <c r="H56" s="8">
        <f t="shared" ref="H56:H58" si="2">ROUND(F56*G56,2)</f>
        <v>0</v>
      </c>
    </row>
    <row r="57" spans="2:8" x14ac:dyDescent="0.25">
      <c r="B57" s="5" t="s">
        <v>373</v>
      </c>
      <c r="C57" s="6" t="s">
        <v>271</v>
      </c>
      <c r="D57" s="6" t="s">
        <v>272</v>
      </c>
      <c r="E57" s="8" t="s">
        <v>18</v>
      </c>
      <c r="F57" s="8">
        <v>12</v>
      </c>
      <c r="G57" s="29"/>
      <c r="H57" s="8">
        <f t="shared" si="2"/>
        <v>0</v>
      </c>
    </row>
    <row r="58" spans="2:8" x14ac:dyDescent="0.25">
      <c r="B58" s="5" t="s">
        <v>374</v>
      </c>
      <c r="C58" s="6" t="s">
        <v>273</v>
      </c>
      <c r="D58" s="6" t="s">
        <v>274</v>
      </c>
      <c r="E58" s="8" t="s">
        <v>7</v>
      </c>
      <c r="F58" s="8">
        <v>18</v>
      </c>
      <c r="G58" s="29"/>
      <c r="H58" s="8">
        <f t="shared" si="2"/>
        <v>0</v>
      </c>
    </row>
    <row r="59" spans="2:8" x14ac:dyDescent="0.25">
      <c r="B59" s="12" t="s">
        <v>114</v>
      </c>
      <c r="C59" s="13" t="s">
        <v>108</v>
      </c>
      <c r="D59" s="13" t="s">
        <v>109</v>
      </c>
      <c r="E59" s="16"/>
      <c r="F59" s="16"/>
      <c r="G59" s="28"/>
      <c r="H59" s="16"/>
    </row>
    <row r="60" spans="2:8" x14ac:dyDescent="0.25">
      <c r="B60" s="5" t="s">
        <v>442</v>
      </c>
      <c r="C60" s="6" t="s">
        <v>110</v>
      </c>
      <c r="D60" s="6" t="s">
        <v>111</v>
      </c>
      <c r="E60" s="8" t="s">
        <v>64</v>
      </c>
      <c r="F60" s="8">
        <v>0.23100000000000001</v>
      </c>
      <c r="G60" s="29"/>
      <c r="H60" s="8">
        <f t="shared" ref="H60:H63" si="3">ROUND(F60*G60,2)</f>
        <v>0</v>
      </c>
    </row>
    <row r="61" spans="2:8" ht="30" x14ac:dyDescent="0.25">
      <c r="B61" s="5" t="s">
        <v>443</v>
      </c>
      <c r="C61" s="6" t="s">
        <v>112</v>
      </c>
      <c r="D61" s="6" t="s">
        <v>304</v>
      </c>
      <c r="E61" s="8" t="s">
        <v>18</v>
      </c>
      <c r="F61" s="8">
        <v>15</v>
      </c>
      <c r="G61" s="29"/>
      <c r="H61" s="8">
        <f t="shared" si="3"/>
        <v>0</v>
      </c>
    </row>
    <row r="62" spans="2:8" ht="30" x14ac:dyDescent="0.25">
      <c r="B62" s="5" t="s">
        <v>375</v>
      </c>
      <c r="C62" s="6" t="s">
        <v>112</v>
      </c>
      <c r="D62" s="6" t="s">
        <v>429</v>
      </c>
      <c r="E62" s="8" t="s">
        <v>18</v>
      </c>
      <c r="F62" s="8">
        <v>2</v>
      </c>
      <c r="G62" s="29"/>
      <c r="H62" s="8">
        <f t="shared" si="3"/>
        <v>0</v>
      </c>
    </row>
    <row r="63" spans="2:8" ht="45" x14ac:dyDescent="0.25">
      <c r="B63" s="5" t="s">
        <v>376</v>
      </c>
      <c r="C63" s="6" t="s">
        <v>89</v>
      </c>
      <c r="D63" s="6" t="s">
        <v>113</v>
      </c>
      <c r="E63" s="8" t="s">
        <v>90</v>
      </c>
      <c r="F63" s="8">
        <v>1</v>
      </c>
      <c r="G63" s="29"/>
      <c r="H63" s="8">
        <f t="shared" si="3"/>
        <v>0</v>
      </c>
    </row>
    <row r="64" spans="2:8" x14ac:dyDescent="0.25">
      <c r="B64" s="12" t="s">
        <v>131</v>
      </c>
      <c r="C64" s="13" t="s">
        <v>115</v>
      </c>
      <c r="D64" s="13" t="s">
        <v>116</v>
      </c>
      <c r="E64" s="16"/>
      <c r="F64" s="16"/>
      <c r="G64" s="28"/>
      <c r="H64" s="16"/>
    </row>
    <row r="65" spans="2:8" x14ac:dyDescent="0.25">
      <c r="B65" s="5" t="s">
        <v>444</v>
      </c>
      <c r="C65" s="6" t="s">
        <v>117</v>
      </c>
      <c r="D65" s="6" t="s">
        <v>118</v>
      </c>
      <c r="E65" s="8" t="s">
        <v>7</v>
      </c>
      <c r="F65" s="8">
        <v>7</v>
      </c>
      <c r="G65" s="29"/>
      <c r="H65" s="8">
        <f t="shared" ref="H65:H77" si="4">ROUND(F65*G65,2)</f>
        <v>0</v>
      </c>
    </row>
    <row r="66" spans="2:8" x14ac:dyDescent="0.25">
      <c r="B66" s="5" t="s">
        <v>445</v>
      </c>
      <c r="C66" s="6" t="s">
        <v>119</v>
      </c>
      <c r="D66" s="6" t="s">
        <v>305</v>
      </c>
      <c r="E66" s="8" t="s">
        <v>7</v>
      </c>
      <c r="F66" s="8">
        <v>7</v>
      </c>
      <c r="G66" s="29"/>
      <c r="H66" s="8">
        <f t="shared" si="4"/>
        <v>0</v>
      </c>
    </row>
    <row r="67" spans="2:8" x14ac:dyDescent="0.25">
      <c r="B67" s="5" t="s">
        <v>138</v>
      </c>
      <c r="C67" s="6" t="s">
        <v>120</v>
      </c>
      <c r="D67" s="6" t="s">
        <v>121</v>
      </c>
      <c r="E67" s="8" t="s">
        <v>7</v>
      </c>
      <c r="F67" s="8">
        <v>7</v>
      </c>
      <c r="G67" s="29"/>
      <c r="H67" s="8">
        <f t="shared" si="4"/>
        <v>0</v>
      </c>
    </row>
    <row r="68" spans="2:8" ht="30" x14ac:dyDescent="0.25">
      <c r="B68" s="5" t="s">
        <v>139</v>
      </c>
      <c r="C68" s="6" t="s">
        <v>122</v>
      </c>
      <c r="D68" s="6" t="s">
        <v>123</v>
      </c>
      <c r="E68" s="8" t="s">
        <v>7</v>
      </c>
      <c r="F68" s="8">
        <v>9</v>
      </c>
      <c r="G68" s="29"/>
      <c r="H68" s="8">
        <f t="shared" si="4"/>
        <v>0</v>
      </c>
    </row>
    <row r="69" spans="2:8" ht="30" x14ac:dyDescent="0.25">
      <c r="B69" s="5" t="s">
        <v>142</v>
      </c>
      <c r="C69" s="6" t="s">
        <v>306</v>
      </c>
      <c r="D69" s="6" t="s">
        <v>307</v>
      </c>
      <c r="E69" s="8" t="s">
        <v>7</v>
      </c>
      <c r="F69" s="8">
        <v>12</v>
      </c>
      <c r="G69" s="29"/>
      <c r="H69" s="8">
        <f t="shared" si="4"/>
        <v>0</v>
      </c>
    </row>
    <row r="70" spans="2:8" ht="45" x14ac:dyDescent="0.25">
      <c r="B70" s="5" t="s">
        <v>143</v>
      </c>
      <c r="C70" s="6" t="s">
        <v>124</v>
      </c>
      <c r="D70" s="6" t="s">
        <v>125</v>
      </c>
      <c r="E70" s="8" t="s">
        <v>18</v>
      </c>
      <c r="F70" s="8">
        <v>6</v>
      </c>
      <c r="G70" s="29"/>
      <c r="H70" s="8">
        <f t="shared" si="4"/>
        <v>0</v>
      </c>
    </row>
    <row r="71" spans="2:8" ht="30" x14ac:dyDescent="0.25">
      <c r="B71" s="5" t="s">
        <v>144</v>
      </c>
      <c r="C71" s="6" t="s">
        <v>126</v>
      </c>
      <c r="D71" s="6" t="s">
        <v>308</v>
      </c>
      <c r="E71" s="8" t="s">
        <v>7</v>
      </c>
      <c r="F71" s="8">
        <v>54</v>
      </c>
      <c r="G71" s="29"/>
      <c r="H71" s="8">
        <f t="shared" si="4"/>
        <v>0</v>
      </c>
    </row>
    <row r="72" spans="2:8" ht="30" x14ac:dyDescent="0.25">
      <c r="B72" s="5" t="s">
        <v>147</v>
      </c>
      <c r="C72" s="6" t="s">
        <v>128</v>
      </c>
      <c r="D72" s="6" t="s">
        <v>309</v>
      </c>
      <c r="E72" s="8" t="s">
        <v>7</v>
      </c>
      <c r="F72" s="8">
        <v>48</v>
      </c>
      <c r="G72" s="29"/>
      <c r="H72" s="8">
        <f t="shared" si="4"/>
        <v>0</v>
      </c>
    </row>
    <row r="73" spans="2:8" ht="30" x14ac:dyDescent="0.25">
      <c r="B73" s="5" t="s">
        <v>150</v>
      </c>
      <c r="C73" s="6" t="s">
        <v>126</v>
      </c>
      <c r="D73" s="6" t="s">
        <v>127</v>
      </c>
      <c r="E73" s="8" t="s">
        <v>7</v>
      </c>
      <c r="F73" s="8">
        <v>9</v>
      </c>
      <c r="G73" s="29"/>
      <c r="H73" s="8">
        <f t="shared" si="4"/>
        <v>0</v>
      </c>
    </row>
    <row r="74" spans="2:8" ht="30" x14ac:dyDescent="0.25">
      <c r="B74" s="5" t="s">
        <v>151</v>
      </c>
      <c r="C74" s="6" t="s">
        <v>128</v>
      </c>
      <c r="D74" s="6" t="s">
        <v>310</v>
      </c>
      <c r="E74" s="8" t="s">
        <v>7</v>
      </c>
      <c r="F74" s="8">
        <v>9</v>
      </c>
      <c r="G74" s="29"/>
      <c r="H74" s="8">
        <f t="shared" si="4"/>
        <v>0</v>
      </c>
    </row>
    <row r="75" spans="2:8" ht="45" x14ac:dyDescent="0.25">
      <c r="B75" s="5" t="s">
        <v>154</v>
      </c>
      <c r="C75" s="6" t="s">
        <v>275</v>
      </c>
      <c r="D75" s="6" t="s">
        <v>276</v>
      </c>
      <c r="E75" s="8" t="s">
        <v>18</v>
      </c>
      <c r="F75" s="8">
        <v>12</v>
      </c>
      <c r="G75" s="29"/>
      <c r="H75" s="8">
        <f t="shared" si="4"/>
        <v>0</v>
      </c>
    </row>
    <row r="76" spans="2:8" ht="45" x14ac:dyDescent="0.25">
      <c r="B76" s="5" t="s">
        <v>156</v>
      </c>
      <c r="C76" s="6" t="s">
        <v>129</v>
      </c>
      <c r="D76" s="6" t="s">
        <v>130</v>
      </c>
      <c r="E76" s="8" t="s">
        <v>18</v>
      </c>
      <c r="F76" s="8">
        <v>12</v>
      </c>
      <c r="G76" s="29"/>
      <c r="H76" s="8">
        <f t="shared" si="4"/>
        <v>0</v>
      </c>
    </row>
    <row r="77" spans="2:8" x14ac:dyDescent="0.25">
      <c r="B77" s="5" t="s">
        <v>157</v>
      </c>
      <c r="C77" s="6" t="s">
        <v>89</v>
      </c>
      <c r="D77" s="6" t="s">
        <v>311</v>
      </c>
      <c r="E77" s="8" t="s">
        <v>90</v>
      </c>
      <c r="F77" s="8">
        <v>2</v>
      </c>
      <c r="G77" s="29"/>
      <c r="H77" s="8">
        <f t="shared" si="4"/>
        <v>0</v>
      </c>
    </row>
    <row r="78" spans="2:8" x14ac:dyDescent="0.25">
      <c r="B78" s="12" t="s">
        <v>173</v>
      </c>
      <c r="C78" s="13" t="s">
        <v>103</v>
      </c>
      <c r="D78" s="13" t="s">
        <v>132</v>
      </c>
      <c r="E78" s="16"/>
      <c r="F78" s="16"/>
      <c r="G78" s="28"/>
      <c r="H78" s="16"/>
    </row>
    <row r="79" spans="2:8" ht="30" x14ac:dyDescent="0.25">
      <c r="B79" s="5" t="s">
        <v>446</v>
      </c>
      <c r="C79" s="6" t="s">
        <v>133</v>
      </c>
      <c r="D79" s="6" t="s">
        <v>134</v>
      </c>
      <c r="E79" s="8" t="s">
        <v>90</v>
      </c>
      <c r="F79" s="8">
        <v>1</v>
      </c>
      <c r="G79" s="29"/>
      <c r="H79" s="8">
        <f t="shared" ref="H79:H106" si="5">ROUND(F79*G79,2)</f>
        <v>0</v>
      </c>
    </row>
    <row r="80" spans="2:8" ht="30" x14ac:dyDescent="0.25">
      <c r="B80" s="5" t="s">
        <v>447</v>
      </c>
      <c r="C80" s="6" t="s">
        <v>135</v>
      </c>
      <c r="D80" s="6" t="s">
        <v>136</v>
      </c>
      <c r="E80" s="8" t="s">
        <v>18</v>
      </c>
      <c r="F80" s="8">
        <v>1</v>
      </c>
      <c r="G80" s="29"/>
      <c r="H80" s="8">
        <f t="shared" si="5"/>
        <v>0</v>
      </c>
    </row>
    <row r="81" spans="2:8" ht="30" x14ac:dyDescent="0.25">
      <c r="B81" s="5" t="s">
        <v>377</v>
      </c>
      <c r="C81" s="6" t="s">
        <v>135</v>
      </c>
      <c r="D81" s="6" t="s">
        <v>137</v>
      </c>
      <c r="E81" s="8" t="s">
        <v>18</v>
      </c>
      <c r="F81" s="8">
        <v>1</v>
      </c>
      <c r="G81" s="29"/>
      <c r="H81" s="8">
        <f t="shared" si="5"/>
        <v>0</v>
      </c>
    </row>
    <row r="82" spans="2:8" ht="90" x14ac:dyDescent="0.25">
      <c r="B82" s="22" t="s">
        <v>378</v>
      </c>
      <c r="C82" s="23" t="s">
        <v>89</v>
      </c>
      <c r="D82" s="23" t="s">
        <v>430</v>
      </c>
      <c r="E82" s="24" t="s">
        <v>5</v>
      </c>
      <c r="F82" s="24">
        <v>1</v>
      </c>
      <c r="G82" s="30"/>
      <c r="H82" s="24">
        <f t="shared" si="5"/>
        <v>0</v>
      </c>
    </row>
    <row r="83" spans="2:8" x14ac:dyDescent="0.25">
      <c r="B83" s="5" t="s">
        <v>379</v>
      </c>
      <c r="C83" s="6" t="s">
        <v>145</v>
      </c>
      <c r="D83" s="6" t="s">
        <v>146</v>
      </c>
      <c r="E83" s="8" t="s">
        <v>6</v>
      </c>
      <c r="F83" s="8">
        <v>0.08</v>
      </c>
      <c r="G83" s="29"/>
      <c r="H83" s="8">
        <f t="shared" si="5"/>
        <v>0</v>
      </c>
    </row>
    <row r="84" spans="2:8" x14ac:dyDescent="0.25">
      <c r="B84" s="5" t="s">
        <v>380</v>
      </c>
      <c r="C84" s="6" t="s">
        <v>148</v>
      </c>
      <c r="D84" s="6" t="s">
        <v>149</v>
      </c>
      <c r="E84" s="8" t="s">
        <v>7</v>
      </c>
      <c r="F84" s="8">
        <v>54</v>
      </c>
      <c r="G84" s="29"/>
      <c r="H84" s="8">
        <f t="shared" si="5"/>
        <v>0</v>
      </c>
    </row>
    <row r="85" spans="2:8" ht="30" x14ac:dyDescent="0.25">
      <c r="B85" s="5" t="s">
        <v>381</v>
      </c>
      <c r="C85" s="6" t="s">
        <v>312</v>
      </c>
      <c r="D85" s="6" t="s">
        <v>313</v>
      </c>
      <c r="E85" s="8" t="s">
        <v>7</v>
      </c>
      <c r="F85" s="8">
        <v>34</v>
      </c>
      <c r="G85" s="29"/>
      <c r="H85" s="8">
        <f t="shared" si="5"/>
        <v>0</v>
      </c>
    </row>
    <row r="86" spans="2:8" ht="30" x14ac:dyDescent="0.25">
      <c r="B86" s="5" t="s">
        <v>382</v>
      </c>
      <c r="C86" s="6" t="s">
        <v>152</v>
      </c>
      <c r="D86" s="6" t="s">
        <v>153</v>
      </c>
      <c r="E86" s="8" t="s">
        <v>18</v>
      </c>
      <c r="F86" s="8">
        <v>4</v>
      </c>
      <c r="G86" s="29"/>
      <c r="H86" s="8">
        <f t="shared" si="5"/>
        <v>0</v>
      </c>
    </row>
    <row r="87" spans="2:8" ht="30" x14ac:dyDescent="0.25">
      <c r="B87" s="5" t="s">
        <v>383</v>
      </c>
      <c r="C87" s="6" t="s">
        <v>155</v>
      </c>
      <c r="D87" s="6" t="s">
        <v>314</v>
      </c>
      <c r="E87" s="8" t="s">
        <v>7</v>
      </c>
      <c r="F87" s="8">
        <v>6</v>
      </c>
      <c r="G87" s="29"/>
      <c r="H87" s="8">
        <f t="shared" si="5"/>
        <v>0</v>
      </c>
    </row>
    <row r="88" spans="2:8" ht="30" x14ac:dyDescent="0.25">
      <c r="B88" s="5" t="s">
        <v>384</v>
      </c>
      <c r="C88" s="6" t="s">
        <v>152</v>
      </c>
      <c r="D88" s="6" t="s">
        <v>153</v>
      </c>
      <c r="E88" s="8" t="s">
        <v>18</v>
      </c>
      <c r="F88" s="8">
        <v>12</v>
      </c>
      <c r="G88" s="29"/>
      <c r="H88" s="8">
        <f t="shared" si="5"/>
        <v>0</v>
      </c>
    </row>
    <row r="89" spans="2:8" ht="30" x14ac:dyDescent="0.25">
      <c r="B89" s="5" t="s">
        <v>385</v>
      </c>
      <c r="C89" s="6" t="s">
        <v>155</v>
      </c>
      <c r="D89" s="6" t="s">
        <v>315</v>
      </c>
      <c r="E89" s="8" t="s">
        <v>7</v>
      </c>
      <c r="F89" s="8">
        <v>7</v>
      </c>
      <c r="G89" s="29"/>
      <c r="H89" s="8">
        <f t="shared" si="5"/>
        <v>0</v>
      </c>
    </row>
    <row r="90" spans="2:8" ht="30" x14ac:dyDescent="0.25">
      <c r="B90" s="5" t="s">
        <v>386</v>
      </c>
      <c r="C90" s="6" t="s">
        <v>152</v>
      </c>
      <c r="D90" s="6" t="s">
        <v>316</v>
      </c>
      <c r="E90" s="8" t="s">
        <v>18</v>
      </c>
      <c r="F90" s="8">
        <v>2</v>
      </c>
      <c r="G90" s="29"/>
      <c r="H90" s="8">
        <f t="shared" si="5"/>
        <v>0</v>
      </c>
    </row>
    <row r="91" spans="2:8" ht="30" x14ac:dyDescent="0.25">
      <c r="B91" s="5" t="s">
        <v>387</v>
      </c>
      <c r="C91" s="6" t="s">
        <v>155</v>
      </c>
      <c r="D91" s="6" t="s">
        <v>317</v>
      </c>
      <c r="E91" s="8" t="s">
        <v>7</v>
      </c>
      <c r="F91" s="8">
        <v>30</v>
      </c>
      <c r="G91" s="29"/>
      <c r="H91" s="8">
        <f t="shared" si="5"/>
        <v>0</v>
      </c>
    </row>
    <row r="92" spans="2:8" ht="30" x14ac:dyDescent="0.25">
      <c r="B92" s="5" t="s">
        <v>388</v>
      </c>
      <c r="C92" s="6" t="s">
        <v>140</v>
      </c>
      <c r="D92" s="6" t="s">
        <v>141</v>
      </c>
      <c r="E92" s="8" t="s">
        <v>18</v>
      </c>
      <c r="F92" s="8">
        <v>4</v>
      </c>
      <c r="G92" s="29"/>
      <c r="H92" s="8">
        <f t="shared" si="5"/>
        <v>0</v>
      </c>
    </row>
    <row r="93" spans="2:8" ht="30" x14ac:dyDescent="0.25">
      <c r="B93" s="5" t="s">
        <v>389</v>
      </c>
      <c r="C93" s="6" t="s">
        <v>155</v>
      </c>
      <c r="D93" s="6" t="s">
        <v>318</v>
      </c>
      <c r="E93" s="8" t="s">
        <v>7</v>
      </c>
      <c r="F93" s="8">
        <v>13</v>
      </c>
      <c r="G93" s="29"/>
      <c r="H93" s="8">
        <f t="shared" si="5"/>
        <v>0</v>
      </c>
    </row>
    <row r="94" spans="2:8" ht="30" x14ac:dyDescent="0.25">
      <c r="B94" s="5" t="s">
        <v>390</v>
      </c>
      <c r="C94" s="6" t="s">
        <v>152</v>
      </c>
      <c r="D94" s="6" t="s">
        <v>153</v>
      </c>
      <c r="E94" s="8" t="s">
        <v>18</v>
      </c>
      <c r="F94" s="8">
        <v>4</v>
      </c>
      <c r="G94" s="29"/>
      <c r="H94" s="8">
        <f t="shared" si="5"/>
        <v>0</v>
      </c>
    </row>
    <row r="95" spans="2:8" ht="30" x14ac:dyDescent="0.25">
      <c r="B95" s="5" t="s">
        <v>176</v>
      </c>
      <c r="C95" s="6" t="s">
        <v>155</v>
      </c>
      <c r="D95" s="6" t="s">
        <v>159</v>
      </c>
      <c r="E95" s="8" t="s">
        <v>7</v>
      </c>
      <c r="F95" s="8">
        <v>11.5</v>
      </c>
      <c r="G95" s="29"/>
      <c r="H95" s="8">
        <f t="shared" si="5"/>
        <v>0</v>
      </c>
    </row>
    <row r="96" spans="2:8" x14ac:dyDescent="0.25">
      <c r="B96" s="5" t="s">
        <v>178</v>
      </c>
      <c r="C96" s="6" t="s">
        <v>160</v>
      </c>
      <c r="D96" s="6" t="s">
        <v>161</v>
      </c>
      <c r="E96" s="8" t="s">
        <v>18</v>
      </c>
      <c r="F96" s="8">
        <v>2</v>
      </c>
      <c r="G96" s="29"/>
      <c r="H96" s="8">
        <f t="shared" si="5"/>
        <v>0</v>
      </c>
    </row>
    <row r="97" spans="2:8" ht="30" x14ac:dyDescent="0.25">
      <c r="B97" s="5" t="s">
        <v>180</v>
      </c>
      <c r="C97" s="6" t="s">
        <v>155</v>
      </c>
      <c r="D97" s="6" t="s">
        <v>158</v>
      </c>
      <c r="E97" s="8" t="s">
        <v>7</v>
      </c>
      <c r="F97" s="8">
        <v>60</v>
      </c>
      <c r="G97" s="29"/>
      <c r="H97" s="8">
        <f t="shared" si="5"/>
        <v>0</v>
      </c>
    </row>
    <row r="98" spans="2:8" ht="30" x14ac:dyDescent="0.25">
      <c r="B98" s="5" t="s">
        <v>183</v>
      </c>
      <c r="C98" s="6" t="s">
        <v>140</v>
      </c>
      <c r="D98" s="6" t="s">
        <v>141</v>
      </c>
      <c r="E98" s="8" t="s">
        <v>18</v>
      </c>
      <c r="F98" s="8">
        <v>18</v>
      </c>
      <c r="G98" s="29"/>
      <c r="H98" s="8">
        <f t="shared" si="5"/>
        <v>0</v>
      </c>
    </row>
    <row r="99" spans="2:8" x14ac:dyDescent="0.25">
      <c r="B99" s="5" t="s">
        <v>186</v>
      </c>
      <c r="C99" s="6" t="s">
        <v>162</v>
      </c>
      <c r="D99" s="6" t="s">
        <v>319</v>
      </c>
      <c r="E99" s="8" t="s">
        <v>18</v>
      </c>
      <c r="F99" s="8">
        <v>1</v>
      </c>
      <c r="G99" s="29"/>
      <c r="H99" s="8">
        <f t="shared" si="5"/>
        <v>0</v>
      </c>
    </row>
    <row r="100" spans="2:8" x14ac:dyDescent="0.25">
      <c r="B100" s="5" t="s">
        <v>189</v>
      </c>
      <c r="C100" s="6" t="s">
        <v>163</v>
      </c>
      <c r="D100" s="6" t="s">
        <v>164</v>
      </c>
      <c r="E100" s="8" t="s">
        <v>18</v>
      </c>
      <c r="F100" s="8">
        <v>48</v>
      </c>
      <c r="G100" s="29"/>
      <c r="H100" s="8">
        <f t="shared" si="5"/>
        <v>0</v>
      </c>
    </row>
    <row r="101" spans="2:8" x14ac:dyDescent="0.25">
      <c r="B101" s="5" t="s">
        <v>192</v>
      </c>
      <c r="C101" s="6" t="s">
        <v>168</v>
      </c>
      <c r="D101" s="6" t="s">
        <v>169</v>
      </c>
      <c r="E101" s="8" t="s">
        <v>7</v>
      </c>
      <c r="F101" s="8">
        <v>127</v>
      </c>
      <c r="G101" s="29"/>
      <c r="H101" s="8">
        <f t="shared" si="5"/>
        <v>0</v>
      </c>
    </row>
    <row r="102" spans="2:8" x14ac:dyDescent="0.25">
      <c r="B102" s="5" t="s">
        <v>195</v>
      </c>
      <c r="C102" s="6" t="s">
        <v>167</v>
      </c>
      <c r="D102" s="6" t="s">
        <v>170</v>
      </c>
      <c r="E102" s="8" t="s">
        <v>7</v>
      </c>
      <c r="F102" s="8">
        <v>127</v>
      </c>
      <c r="G102" s="29"/>
      <c r="H102" s="8">
        <f t="shared" si="5"/>
        <v>0</v>
      </c>
    </row>
    <row r="103" spans="2:8" x14ac:dyDescent="0.25">
      <c r="B103" s="5" t="s">
        <v>394</v>
      </c>
      <c r="C103" s="6" t="s">
        <v>165</v>
      </c>
      <c r="D103" s="6" t="s">
        <v>166</v>
      </c>
      <c r="E103" s="8" t="s">
        <v>7</v>
      </c>
      <c r="F103" s="8">
        <v>579</v>
      </c>
      <c r="G103" s="29"/>
      <c r="H103" s="8">
        <f t="shared" si="5"/>
        <v>0</v>
      </c>
    </row>
    <row r="104" spans="2:8" x14ac:dyDescent="0.25">
      <c r="B104" s="5" t="s">
        <v>393</v>
      </c>
      <c r="C104" s="6" t="s">
        <v>167</v>
      </c>
      <c r="D104" s="6" t="s">
        <v>171</v>
      </c>
      <c r="E104" s="8" t="s">
        <v>7</v>
      </c>
      <c r="F104" s="8">
        <v>495</v>
      </c>
      <c r="G104" s="29"/>
      <c r="H104" s="8">
        <f t="shared" si="5"/>
        <v>0</v>
      </c>
    </row>
    <row r="105" spans="2:8" x14ac:dyDescent="0.25">
      <c r="B105" s="5" t="s">
        <v>392</v>
      </c>
      <c r="C105" s="6" t="s">
        <v>167</v>
      </c>
      <c r="D105" s="6" t="s">
        <v>172</v>
      </c>
      <c r="E105" s="8" t="s">
        <v>7</v>
      </c>
      <c r="F105" s="8">
        <v>80</v>
      </c>
      <c r="G105" s="29"/>
      <c r="H105" s="8">
        <f t="shared" si="5"/>
        <v>0</v>
      </c>
    </row>
    <row r="106" spans="2:8" x14ac:dyDescent="0.25">
      <c r="B106" s="5" t="s">
        <v>391</v>
      </c>
      <c r="C106" s="6" t="s">
        <v>167</v>
      </c>
      <c r="D106" s="6" t="s">
        <v>320</v>
      </c>
      <c r="E106" s="8" t="s">
        <v>7</v>
      </c>
      <c r="F106" s="8">
        <v>4</v>
      </c>
      <c r="G106" s="29"/>
      <c r="H106" s="8">
        <f t="shared" si="5"/>
        <v>0</v>
      </c>
    </row>
    <row r="107" spans="2:8" x14ac:dyDescent="0.25">
      <c r="B107" s="12" t="s">
        <v>198</v>
      </c>
      <c r="C107" s="13" t="s">
        <v>103</v>
      </c>
      <c r="D107" s="13" t="s">
        <v>321</v>
      </c>
      <c r="E107" s="16"/>
      <c r="F107" s="16"/>
      <c r="G107" s="28"/>
      <c r="H107" s="16"/>
    </row>
    <row r="108" spans="2:8" x14ac:dyDescent="0.25">
      <c r="B108" s="5" t="s">
        <v>448</v>
      </c>
      <c r="C108" s="6" t="s">
        <v>322</v>
      </c>
      <c r="D108" s="6" t="s">
        <v>323</v>
      </c>
      <c r="E108" s="8" t="s">
        <v>18</v>
      </c>
      <c r="F108" s="8">
        <v>2</v>
      </c>
      <c r="G108" s="29"/>
      <c r="H108" s="8">
        <f t="shared" ref="H108:H118" si="6">ROUND(F108*G108,2)</f>
        <v>0</v>
      </c>
    </row>
    <row r="109" spans="2:8" ht="30" x14ac:dyDescent="0.25">
      <c r="B109" s="5" t="s">
        <v>449</v>
      </c>
      <c r="C109" s="6" t="s">
        <v>135</v>
      </c>
      <c r="D109" s="6" t="s">
        <v>324</v>
      </c>
      <c r="E109" s="8" t="s">
        <v>18</v>
      </c>
      <c r="F109" s="8">
        <v>1</v>
      </c>
      <c r="G109" s="29"/>
      <c r="H109" s="8">
        <f t="shared" si="6"/>
        <v>0</v>
      </c>
    </row>
    <row r="110" spans="2:8" x14ac:dyDescent="0.25">
      <c r="B110" s="5" t="s">
        <v>434</v>
      </c>
      <c r="C110" s="6" t="s">
        <v>135</v>
      </c>
      <c r="D110" s="6" t="s">
        <v>325</v>
      </c>
      <c r="E110" s="8" t="s">
        <v>18</v>
      </c>
      <c r="F110" s="8">
        <v>1</v>
      </c>
      <c r="G110" s="29"/>
      <c r="H110" s="8">
        <f t="shared" si="6"/>
        <v>0</v>
      </c>
    </row>
    <row r="111" spans="2:8" ht="30" x14ac:dyDescent="0.25">
      <c r="B111" s="5" t="s">
        <v>395</v>
      </c>
      <c r="C111" s="6" t="s">
        <v>155</v>
      </c>
      <c r="D111" s="6" t="s">
        <v>158</v>
      </c>
      <c r="E111" s="8" t="s">
        <v>7</v>
      </c>
      <c r="F111" s="8">
        <v>30</v>
      </c>
      <c r="G111" s="29"/>
      <c r="H111" s="8">
        <f t="shared" si="6"/>
        <v>0</v>
      </c>
    </row>
    <row r="112" spans="2:8" ht="30" x14ac:dyDescent="0.25">
      <c r="B112" s="5" t="s">
        <v>396</v>
      </c>
      <c r="C112" s="6" t="s">
        <v>140</v>
      </c>
      <c r="D112" s="6" t="s">
        <v>141</v>
      </c>
      <c r="E112" s="8" t="s">
        <v>18</v>
      </c>
      <c r="F112" s="8">
        <v>4</v>
      </c>
      <c r="G112" s="29"/>
      <c r="H112" s="8">
        <f t="shared" si="6"/>
        <v>0</v>
      </c>
    </row>
    <row r="113" spans="2:8" ht="30" x14ac:dyDescent="0.25">
      <c r="B113" s="5" t="s">
        <v>397</v>
      </c>
      <c r="C113" s="6" t="s">
        <v>155</v>
      </c>
      <c r="D113" s="6" t="s">
        <v>318</v>
      </c>
      <c r="E113" s="8" t="s">
        <v>7</v>
      </c>
      <c r="F113" s="8">
        <v>45</v>
      </c>
      <c r="G113" s="29"/>
      <c r="H113" s="8">
        <f t="shared" si="6"/>
        <v>0</v>
      </c>
    </row>
    <row r="114" spans="2:8" ht="30" x14ac:dyDescent="0.25">
      <c r="B114" s="5" t="s">
        <v>398</v>
      </c>
      <c r="C114" s="6" t="s">
        <v>152</v>
      </c>
      <c r="D114" s="6" t="s">
        <v>153</v>
      </c>
      <c r="E114" s="8" t="s">
        <v>18</v>
      </c>
      <c r="F114" s="8">
        <v>4</v>
      </c>
      <c r="G114" s="29"/>
      <c r="H114" s="8">
        <f t="shared" si="6"/>
        <v>0</v>
      </c>
    </row>
    <row r="115" spans="2:8" ht="30" x14ac:dyDescent="0.25">
      <c r="B115" s="5" t="s">
        <v>399</v>
      </c>
      <c r="C115" s="6" t="s">
        <v>155</v>
      </c>
      <c r="D115" s="6" t="s">
        <v>326</v>
      </c>
      <c r="E115" s="8" t="s">
        <v>7</v>
      </c>
      <c r="F115" s="8">
        <v>45</v>
      </c>
      <c r="G115" s="29"/>
      <c r="H115" s="8">
        <f t="shared" si="6"/>
        <v>0</v>
      </c>
    </row>
    <row r="116" spans="2:8" x14ac:dyDescent="0.25">
      <c r="B116" s="5" t="s">
        <v>400</v>
      </c>
      <c r="C116" s="6" t="s">
        <v>160</v>
      </c>
      <c r="D116" s="6" t="s">
        <v>161</v>
      </c>
      <c r="E116" s="8" t="s">
        <v>18</v>
      </c>
      <c r="F116" s="8">
        <v>4</v>
      </c>
      <c r="G116" s="29"/>
      <c r="H116" s="8">
        <f t="shared" si="6"/>
        <v>0</v>
      </c>
    </row>
    <row r="117" spans="2:8" ht="30" x14ac:dyDescent="0.25">
      <c r="B117" s="5" t="s">
        <v>401</v>
      </c>
      <c r="C117" s="6" t="s">
        <v>155</v>
      </c>
      <c r="D117" s="6" t="s">
        <v>159</v>
      </c>
      <c r="E117" s="8" t="s">
        <v>7</v>
      </c>
      <c r="F117" s="8">
        <v>10</v>
      </c>
      <c r="G117" s="29"/>
      <c r="H117" s="8">
        <f t="shared" si="6"/>
        <v>0</v>
      </c>
    </row>
    <row r="118" spans="2:8" x14ac:dyDescent="0.25">
      <c r="B118" s="5" t="s">
        <v>402</v>
      </c>
      <c r="C118" s="6" t="s">
        <v>160</v>
      </c>
      <c r="D118" s="6" t="s">
        <v>161</v>
      </c>
      <c r="E118" s="8" t="s">
        <v>18</v>
      </c>
      <c r="F118" s="8">
        <v>2</v>
      </c>
      <c r="G118" s="29"/>
      <c r="H118" s="8">
        <f t="shared" si="6"/>
        <v>0</v>
      </c>
    </row>
    <row r="119" spans="2:8" x14ac:dyDescent="0.25">
      <c r="B119" s="12" t="s">
        <v>349</v>
      </c>
      <c r="C119" s="13" t="s">
        <v>212</v>
      </c>
      <c r="D119" s="13" t="s">
        <v>175</v>
      </c>
      <c r="E119" s="16"/>
      <c r="F119" s="16"/>
      <c r="G119" s="28"/>
      <c r="H119" s="16"/>
    </row>
    <row r="120" spans="2:8" x14ac:dyDescent="0.25">
      <c r="B120" s="5" t="s">
        <v>450</v>
      </c>
      <c r="C120" s="6" t="s">
        <v>177</v>
      </c>
      <c r="D120" s="6" t="s">
        <v>265</v>
      </c>
      <c r="E120" s="8" t="s">
        <v>7</v>
      </c>
      <c r="F120" s="8">
        <v>170</v>
      </c>
      <c r="G120" s="29"/>
      <c r="H120" s="8">
        <f t="shared" ref="H120:H127" si="7">ROUND(F120*G120,2)</f>
        <v>0</v>
      </c>
    </row>
    <row r="121" spans="2:8" x14ac:dyDescent="0.25">
      <c r="B121" s="5" t="s">
        <v>451</v>
      </c>
      <c r="C121" s="6" t="s">
        <v>179</v>
      </c>
      <c r="D121" s="6" t="s">
        <v>251</v>
      </c>
      <c r="E121" s="8" t="s">
        <v>7</v>
      </c>
      <c r="F121" s="8">
        <v>30</v>
      </c>
      <c r="G121" s="29"/>
      <c r="H121" s="8">
        <f t="shared" si="7"/>
        <v>0</v>
      </c>
    </row>
    <row r="122" spans="2:8" x14ac:dyDescent="0.25">
      <c r="B122" s="5" t="s">
        <v>435</v>
      </c>
      <c r="C122" s="6" t="s">
        <v>181</v>
      </c>
      <c r="D122" s="6" t="s">
        <v>182</v>
      </c>
      <c r="E122" s="8" t="s">
        <v>18</v>
      </c>
      <c r="F122" s="8">
        <v>5</v>
      </c>
      <c r="G122" s="29"/>
      <c r="H122" s="8">
        <f t="shared" si="7"/>
        <v>0</v>
      </c>
    </row>
    <row r="123" spans="2:8" x14ac:dyDescent="0.25">
      <c r="B123" s="5" t="s">
        <v>436</v>
      </c>
      <c r="C123" s="6" t="s">
        <v>184</v>
      </c>
      <c r="D123" s="6" t="s">
        <v>185</v>
      </c>
      <c r="E123" s="8" t="s">
        <v>6</v>
      </c>
      <c r="F123" s="8">
        <v>5.4</v>
      </c>
      <c r="G123" s="29"/>
      <c r="H123" s="8">
        <f t="shared" si="7"/>
        <v>0</v>
      </c>
    </row>
    <row r="124" spans="2:8" ht="30" x14ac:dyDescent="0.25">
      <c r="B124" s="5" t="s">
        <v>403</v>
      </c>
      <c r="C124" s="6" t="s">
        <v>187</v>
      </c>
      <c r="D124" s="6" t="s">
        <v>188</v>
      </c>
      <c r="E124" s="8" t="s">
        <v>6</v>
      </c>
      <c r="F124" s="8">
        <v>5.4</v>
      </c>
      <c r="G124" s="29"/>
      <c r="H124" s="8">
        <f t="shared" si="7"/>
        <v>0</v>
      </c>
    </row>
    <row r="125" spans="2:8" ht="30" x14ac:dyDescent="0.25">
      <c r="B125" s="5" t="s">
        <v>404</v>
      </c>
      <c r="C125" s="6" t="s">
        <v>190</v>
      </c>
      <c r="D125" s="6" t="s">
        <v>191</v>
      </c>
      <c r="E125" s="8" t="s">
        <v>7</v>
      </c>
      <c r="F125" s="8">
        <v>80</v>
      </c>
      <c r="G125" s="29"/>
      <c r="H125" s="8">
        <f t="shared" si="7"/>
        <v>0</v>
      </c>
    </row>
    <row r="126" spans="2:8" x14ac:dyDescent="0.25">
      <c r="B126" s="5" t="s">
        <v>405</v>
      </c>
      <c r="C126" s="6" t="s">
        <v>193</v>
      </c>
      <c r="D126" s="6" t="s">
        <v>194</v>
      </c>
      <c r="E126" s="8" t="s">
        <v>7</v>
      </c>
      <c r="F126" s="8">
        <v>40</v>
      </c>
      <c r="G126" s="29"/>
      <c r="H126" s="8">
        <f t="shared" si="7"/>
        <v>0</v>
      </c>
    </row>
    <row r="127" spans="2:8" ht="30" x14ac:dyDescent="0.25">
      <c r="B127" s="5" t="s">
        <v>406</v>
      </c>
      <c r="C127" s="6" t="s">
        <v>196</v>
      </c>
      <c r="D127" s="6" t="s">
        <v>197</v>
      </c>
      <c r="E127" s="8" t="s">
        <v>7</v>
      </c>
      <c r="F127" s="8">
        <v>20</v>
      </c>
      <c r="G127" s="29"/>
      <c r="H127" s="8">
        <f t="shared" si="7"/>
        <v>0</v>
      </c>
    </row>
    <row r="128" spans="2:8" x14ac:dyDescent="0.25">
      <c r="B128" s="12" t="s">
        <v>350</v>
      </c>
      <c r="C128" s="13" t="s">
        <v>254</v>
      </c>
      <c r="D128" s="13" t="s">
        <v>199</v>
      </c>
      <c r="E128" s="16"/>
      <c r="F128" s="16"/>
      <c r="G128" s="28"/>
      <c r="H128" s="16"/>
    </row>
    <row r="129" spans="2:8" x14ac:dyDescent="0.25">
      <c r="B129" s="5" t="s">
        <v>452</v>
      </c>
      <c r="C129" s="6" t="s">
        <v>200</v>
      </c>
      <c r="D129" s="6" t="s">
        <v>201</v>
      </c>
      <c r="E129" s="8" t="s">
        <v>18</v>
      </c>
      <c r="F129" s="8">
        <v>17</v>
      </c>
      <c r="G129" s="29"/>
      <c r="H129" s="8">
        <f t="shared" ref="H129:H137" si="8">ROUND(F129*G129,2)</f>
        <v>0</v>
      </c>
    </row>
    <row r="130" spans="2:8" x14ac:dyDescent="0.25">
      <c r="B130" s="5" t="s">
        <v>453</v>
      </c>
      <c r="C130" s="6" t="s">
        <v>202</v>
      </c>
      <c r="D130" s="6" t="s">
        <v>203</v>
      </c>
      <c r="E130" s="8" t="s">
        <v>18</v>
      </c>
      <c r="F130" s="8">
        <v>17</v>
      </c>
      <c r="G130" s="29"/>
      <c r="H130" s="8">
        <f t="shared" si="8"/>
        <v>0</v>
      </c>
    </row>
    <row r="131" spans="2:8" x14ac:dyDescent="0.25">
      <c r="B131" s="5" t="s">
        <v>437</v>
      </c>
      <c r="C131" s="6" t="s">
        <v>327</v>
      </c>
      <c r="D131" s="6" t="s">
        <v>328</v>
      </c>
      <c r="E131" s="8" t="s">
        <v>329</v>
      </c>
      <c r="F131" s="8">
        <v>5</v>
      </c>
      <c r="G131" s="29"/>
      <c r="H131" s="8">
        <f t="shared" si="8"/>
        <v>0</v>
      </c>
    </row>
    <row r="132" spans="2:8" x14ac:dyDescent="0.25">
      <c r="B132" s="5" t="s">
        <v>438</v>
      </c>
      <c r="C132" s="6" t="s">
        <v>330</v>
      </c>
      <c r="D132" s="6" t="s">
        <v>331</v>
      </c>
      <c r="E132" s="8" t="s">
        <v>329</v>
      </c>
      <c r="F132" s="8">
        <v>1.4</v>
      </c>
      <c r="G132" s="29"/>
      <c r="H132" s="8">
        <f t="shared" si="8"/>
        <v>0</v>
      </c>
    </row>
    <row r="133" spans="2:8" x14ac:dyDescent="0.25">
      <c r="B133" s="5" t="s">
        <v>407</v>
      </c>
      <c r="C133" s="6" t="s">
        <v>332</v>
      </c>
      <c r="D133" s="6" t="s">
        <v>333</v>
      </c>
      <c r="E133" s="8" t="s">
        <v>18</v>
      </c>
      <c r="F133" s="8">
        <v>4</v>
      </c>
      <c r="G133" s="29"/>
      <c r="H133" s="8">
        <f t="shared" si="8"/>
        <v>0</v>
      </c>
    </row>
    <row r="134" spans="2:8" ht="30" x14ac:dyDescent="0.25">
      <c r="B134" s="5" t="s">
        <v>408</v>
      </c>
      <c r="C134" s="6" t="s">
        <v>204</v>
      </c>
      <c r="D134" s="6" t="s">
        <v>205</v>
      </c>
      <c r="E134" s="8" t="s">
        <v>18</v>
      </c>
      <c r="F134" s="8">
        <v>5</v>
      </c>
      <c r="G134" s="29"/>
      <c r="H134" s="8">
        <f t="shared" si="8"/>
        <v>0</v>
      </c>
    </row>
    <row r="135" spans="2:8" ht="30" x14ac:dyDescent="0.25">
      <c r="B135" s="5" t="s">
        <v>409</v>
      </c>
      <c r="C135" s="6" t="s">
        <v>206</v>
      </c>
      <c r="D135" s="6" t="s">
        <v>207</v>
      </c>
      <c r="E135" s="8" t="s">
        <v>18</v>
      </c>
      <c r="F135" s="8">
        <v>7</v>
      </c>
      <c r="G135" s="29"/>
      <c r="H135" s="8">
        <f t="shared" si="8"/>
        <v>0</v>
      </c>
    </row>
    <row r="136" spans="2:8" ht="30" x14ac:dyDescent="0.25">
      <c r="B136" s="5" t="s">
        <v>410</v>
      </c>
      <c r="C136" s="6" t="s">
        <v>206</v>
      </c>
      <c r="D136" s="6" t="s">
        <v>208</v>
      </c>
      <c r="E136" s="8" t="s">
        <v>18</v>
      </c>
      <c r="F136" s="8">
        <v>1</v>
      </c>
      <c r="G136" s="29"/>
      <c r="H136" s="8">
        <f t="shared" si="8"/>
        <v>0</v>
      </c>
    </row>
    <row r="137" spans="2:8" x14ac:dyDescent="0.25">
      <c r="B137" s="5" t="s">
        <v>411</v>
      </c>
      <c r="C137" s="6" t="s">
        <v>209</v>
      </c>
      <c r="D137" s="6" t="s">
        <v>210</v>
      </c>
      <c r="E137" s="8" t="s">
        <v>7</v>
      </c>
      <c r="F137" s="8">
        <v>65</v>
      </c>
      <c r="G137" s="29"/>
      <c r="H137" s="8">
        <f t="shared" si="8"/>
        <v>0</v>
      </c>
    </row>
    <row r="138" spans="2:8" x14ac:dyDescent="0.25">
      <c r="B138" s="12" t="s">
        <v>351</v>
      </c>
      <c r="C138" s="13" t="s">
        <v>174</v>
      </c>
      <c r="D138" s="13" t="s">
        <v>266</v>
      </c>
      <c r="E138" s="16"/>
      <c r="F138" s="16"/>
      <c r="G138" s="28"/>
      <c r="H138" s="16"/>
    </row>
    <row r="139" spans="2:8" ht="30" x14ac:dyDescent="0.25">
      <c r="B139" s="5" t="s">
        <v>454</v>
      </c>
      <c r="C139" s="6" t="s">
        <v>267</v>
      </c>
      <c r="D139" s="6" t="s">
        <v>268</v>
      </c>
      <c r="E139" s="8" t="s">
        <v>7</v>
      </c>
      <c r="F139" s="8">
        <v>60</v>
      </c>
      <c r="G139" s="29"/>
      <c r="H139" s="8">
        <f>ROUND(F139*G139,2)</f>
        <v>0</v>
      </c>
    </row>
    <row r="140" spans="2:8" x14ac:dyDescent="0.25">
      <c r="B140" s="12" t="s">
        <v>211</v>
      </c>
      <c r="C140" s="13" t="s">
        <v>254</v>
      </c>
      <c r="D140" s="13" t="s">
        <v>213</v>
      </c>
      <c r="E140" s="16"/>
      <c r="F140" s="16"/>
      <c r="G140" s="28"/>
      <c r="H140" s="16"/>
    </row>
    <row r="141" spans="2:8" x14ac:dyDescent="0.25">
      <c r="B141" s="5" t="s">
        <v>455</v>
      </c>
      <c r="C141" s="6" t="s">
        <v>214</v>
      </c>
      <c r="D141" s="6" t="s">
        <v>215</v>
      </c>
      <c r="E141" s="8" t="s">
        <v>8</v>
      </c>
      <c r="F141" s="8">
        <v>2</v>
      </c>
      <c r="G141" s="29"/>
      <c r="H141" s="8">
        <f t="shared" ref="H141:H161" si="9">ROUND(F141*G141,2)</f>
        <v>0</v>
      </c>
    </row>
    <row r="142" spans="2:8" x14ac:dyDescent="0.25">
      <c r="B142" s="5" t="s">
        <v>456</v>
      </c>
      <c r="C142" s="6" t="s">
        <v>334</v>
      </c>
      <c r="D142" s="6" t="s">
        <v>335</v>
      </c>
      <c r="E142" s="8" t="s">
        <v>90</v>
      </c>
      <c r="F142" s="8">
        <v>1</v>
      </c>
      <c r="G142" s="29"/>
      <c r="H142" s="8">
        <f t="shared" si="9"/>
        <v>0</v>
      </c>
    </row>
    <row r="143" spans="2:8" x14ac:dyDescent="0.25">
      <c r="B143" s="5" t="s">
        <v>439</v>
      </c>
      <c r="C143" s="6" t="s">
        <v>216</v>
      </c>
      <c r="D143" s="6" t="s">
        <v>217</v>
      </c>
      <c r="E143" s="8" t="s">
        <v>8</v>
      </c>
      <c r="F143" s="8">
        <v>2</v>
      </c>
      <c r="G143" s="29"/>
      <c r="H143" s="8">
        <f t="shared" si="9"/>
        <v>0</v>
      </c>
    </row>
    <row r="144" spans="2:8" x14ac:dyDescent="0.25">
      <c r="B144" s="5" t="s">
        <v>440</v>
      </c>
      <c r="C144" s="6" t="s">
        <v>336</v>
      </c>
      <c r="D144" s="6" t="s">
        <v>337</v>
      </c>
      <c r="E144" s="8" t="s">
        <v>90</v>
      </c>
      <c r="F144" s="8">
        <v>1</v>
      </c>
      <c r="G144" s="29"/>
      <c r="H144" s="8">
        <f t="shared" si="9"/>
        <v>0</v>
      </c>
    </row>
    <row r="145" spans="2:8" x14ac:dyDescent="0.25">
      <c r="B145" s="5" t="s">
        <v>412</v>
      </c>
      <c r="C145" s="6" t="s">
        <v>218</v>
      </c>
      <c r="D145" s="6" t="s">
        <v>219</v>
      </c>
      <c r="E145" s="8" t="s">
        <v>5</v>
      </c>
      <c r="F145" s="8">
        <v>11</v>
      </c>
      <c r="G145" s="29"/>
      <c r="H145" s="8">
        <f t="shared" si="9"/>
        <v>0</v>
      </c>
    </row>
    <row r="146" spans="2:8" x14ac:dyDescent="0.25">
      <c r="B146" s="5" t="s">
        <v>413</v>
      </c>
      <c r="C146" s="6" t="s">
        <v>220</v>
      </c>
      <c r="D146" s="6" t="s">
        <v>221</v>
      </c>
      <c r="E146" s="8" t="s">
        <v>5</v>
      </c>
      <c r="F146" s="8">
        <v>2</v>
      </c>
      <c r="G146" s="29"/>
      <c r="H146" s="8">
        <f t="shared" si="9"/>
        <v>0</v>
      </c>
    </row>
    <row r="147" spans="2:8" x14ac:dyDescent="0.25">
      <c r="B147" s="5" t="s">
        <v>414</v>
      </c>
      <c r="C147" s="6" t="s">
        <v>222</v>
      </c>
      <c r="D147" s="6" t="s">
        <v>223</v>
      </c>
      <c r="E147" s="8" t="s">
        <v>5</v>
      </c>
      <c r="F147" s="8">
        <v>3</v>
      </c>
      <c r="G147" s="29"/>
      <c r="H147" s="8">
        <f t="shared" si="9"/>
        <v>0</v>
      </c>
    </row>
    <row r="148" spans="2:8" x14ac:dyDescent="0.25">
      <c r="B148" s="5" t="s">
        <v>415</v>
      </c>
      <c r="C148" s="6" t="s">
        <v>89</v>
      </c>
      <c r="D148" s="6" t="s">
        <v>224</v>
      </c>
      <c r="E148" s="8" t="s">
        <v>90</v>
      </c>
      <c r="F148" s="8">
        <v>1</v>
      </c>
      <c r="G148" s="29"/>
      <c r="H148" s="8">
        <f t="shared" si="9"/>
        <v>0</v>
      </c>
    </row>
    <row r="149" spans="2:8" x14ac:dyDescent="0.25">
      <c r="B149" s="5" t="s">
        <v>416</v>
      </c>
      <c r="C149" s="6" t="s">
        <v>225</v>
      </c>
      <c r="D149" s="6" t="s">
        <v>226</v>
      </c>
      <c r="E149" s="8" t="s">
        <v>8</v>
      </c>
      <c r="F149" s="8">
        <v>2</v>
      </c>
      <c r="G149" s="29"/>
      <c r="H149" s="8">
        <f t="shared" si="9"/>
        <v>0</v>
      </c>
    </row>
    <row r="150" spans="2:8" ht="30" x14ac:dyDescent="0.25">
      <c r="B150" s="5" t="s">
        <v>417</v>
      </c>
      <c r="C150" s="6" t="s">
        <v>277</v>
      </c>
      <c r="D150" s="6" t="s">
        <v>338</v>
      </c>
      <c r="E150" s="8" t="s">
        <v>90</v>
      </c>
      <c r="F150" s="8">
        <v>2</v>
      </c>
      <c r="G150" s="29"/>
      <c r="H150" s="8">
        <f t="shared" si="9"/>
        <v>0</v>
      </c>
    </row>
    <row r="151" spans="2:8" x14ac:dyDescent="0.25">
      <c r="B151" s="5" t="s">
        <v>418</v>
      </c>
      <c r="C151" s="6" t="s">
        <v>339</v>
      </c>
      <c r="D151" s="6" t="s">
        <v>340</v>
      </c>
      <c r="E151" s="8" t="s">
        <v>8</v>
      </c>
      <c r="F151" s="8">
        <v>2</v>
      </c>
      <c r="G151" s="29"/>
      <c r="H151" s="8">
        <f t="shared" si="9"/>
        <v>0</v>
      </c>
    </row>
    <row r="152" spans="2:8" x14ac:dyDescent="0.25">
      <c r="B152" s="5" t="s">
        <v>419</v>
      </c>
      <c r="C152" s="6" t="s">
        <v>227</v>
      </c>
      <c r="D152" s="6" t="s">
        <v>228</v>
      </c>
      <c r="E152" s="8" t="s">
        <v>229</v>
      </c>
      <c r="F152" s="8">
        <v>5</v>
      </c>
      <c r="G152" s="29"/>
      <c r="H152" s="8">
        <f t="shared" si="9"/>
        <v>0</v>
      </c>
    </row>
    <row r="153" spans="2:8" x14ac:dyDescent="0.25">
      <c r="B153" s="5" t="s">
        <v>420</v>
      </c>
      <c r="C153" s="6" t="s">
        <v>230</v>
      </c>
      <c r="D153" s="6" t="s">
        <v>231</v>
      </c>
      <c r="E153" s="8" t="s">
        <v>229</v>
      </c>
      <c r="F153" s="8">
        <v>5</v>
      </c>
      <c r="G153" s="29"/>
      <c r="H153" s="8">
        <f t="shared" si="9"/>
        <v>0</v>
      </c>
    </row>
    <row r="154" spans="2:8" x14ac:dyDescent="0.25">
      <c r="B154" s="5" t="s">
        <v>421</v>
      </c>
      <c r="C154" s="6" t="s">
        <v>232</v>
      </c>
      <c r="D154" s="6" t="s">
        <v>233</v>
      </c>
      <c r="E154" s="8" t="s">
        <v>229</v>
      </c>
      <c r="F154" s="8">
        <v>9</v>
      </c>
      <c r="G154" s="29"/>
      <c r="H154" s="8">
        <f t="shared" si="9"/>
        <v>0</v>
      </c>
    </row>
    <row r="155" spans="2:8" x14ac:dyDescent="0.25">
      <c r="B155" s="5" t="s">
        <v>422</v>
      </c>
      <c r="C155" s="6" t="s">
        <v>234</v>
      </c>
      <c r="D155" s="6" t="s">
        <v>235</v>
      </c>
      <c r="E155" s="8" t="s">
        <v>229</v>
      </c>
      <c r="F155" s="8">
        <v>4</v>
      </c>
      <c r="G155" s="29"/>
      <c r="H155" s="8">
        <f t="shared" si="9"/>
        <v>0</v>
      </c>
    </row>
    <row r="156" spans="2:8" ht="30" x14ac:dyDescent="0.25">
      <c r="B156" s="5" t="s">
        <v>423</v>
      </c>
      <c r="C156" s="6" t="s">
        <v>236</v>
      </c>
      <c r="D156" s="6" t="s">
        <v>237</v>
      </c>
      <c r="E156" s="8" t="s">
        <v>229</v>
      </c>
      <c r="F156" s="8">
        <v>2</v>
      </c>
      <c r="G156" s="29"/>
      <c r="H156" s="8">
        <f t="shared" si="9"/>
        <v>0</v>
      </c>
    </row>
    <row r="157" spans="2:8" x14ac:dyDescent="0.25">
      <c r="B157" s="5" t="s">
        <v>424</v>
      </c>
      <c r="C157" s="6" t="s">
        <v>238</v>
      </c>
      <c r="D157" s="6" t="s">
        <v>239</v>
      </c>
      <c r="E157" s="8" t="s">
        <v>240</v>
      </c>
      <c r="F157" s="8">
        <v>1</v>
      </c>
      <c r="G157" s="29"/>
      <c r="H157" s="8">
        <f t="shared" si="9"/>
        <v>0</v>
      </c>
    </row>
    <row r="158" spans="2:8" x14ac:dyDescent="0.25">
      <c r="B158" s="5" t="s">
        <v>425</v>
      </c>
      <c r="C158" s="6" t="s">
        <v>241</v>
      </c>
      <c r="D158" s="6" t="s">
        <v>242</v>
      </c>
      <c r="E158" s="8" t="s">
        <v>18</v>
      </c>
      <c r="F158" s="8">
        <v>5</v>
      </c>
      <c r="G158" s="29"/>
      <c r="H158" s="8">
        <f t="shared" si="9"/>
        <v>0</v>
      </c>
    </row>
    <row r="159" spans="2:8" x14ac:dyDescent="0.25">
      <c r="B159" s="5" t="s">
        <v>426</v>
      </c>
      <c r="C159" s="6" t="s">
        <v>243</v>
      </c>
      <c r="D159" s="6" t="s">
        <v>244</v>
      </c>
      <c r="E159" s="8" t="s">
        <v>240</v>
      </c>
      <c r="F159" s="8">
        <v>2</v>
      </c>
      <c r="G159" s="29"/>
      <c r="H159" s="8">
        <f t="shared" si="9"/>
        <v>0</v>
      </c>
    </row>
    <row r="160" spans="2:8" x14ac:dyDescent="0.25">
      <c r="B160" s="5" t="s">
        <v>427</v>
      </c>
      <c r="C160" s="6" t="s">
        <v>341</v>
      </c>
      <c r="D160" s="6" t="s">
        <v>342</v>
      </c>
      <c r="E160" s="8" t="s">
        <v>240</v>
      </c>
      <c r="F160" s="8">
        <v>4</v>
      </c>
      <c r="G160" s="29"/>
      <c r="H160" s="8">
        <f t="shared" si="9"/>
        <v>0</v>
      </c>
    </row>
    <row r="161" spans="2:8" x14ac:dyDescent="0.25">
      <c r="B161" s="5" t="s">
        <v>428</v>
      </c>
      <c r="C161" s="6" t="s">
        <v>245</v>
      </c>
      <c r="D161" s="6" t="s">
        <v>246</v>
      </c>
      <c r="E161" s="8" t="s">
        <v>247</v>
      </c>
      <c r="F161" s="8">
        <v>3</v>
      </c>
      <c r="G161" s="29"/>
      <c r="H161" s="8">
        <f t="shared" si="9"/>
        <v>0</v>
      </c>
    </row>
    <row r="162" spans="2:8" x14ac:dyDescent="0.25">
      <c r="B162" s="11">
        <v>2</v>
      </c>
      <c r="C162" s="17"/>
      <c r="D162" s="17" t="s">
        <v>343</v>
      </c>
      <c r="E162" s="15"/>
      <c r="F162" s="15"/>
      <c r="G162" s="27"/>
      <c r="H162" s="15"/>
    </row>
    <row r="163" spans="2:8" x14ac:dyDescent="0.25">
      <c r="B163" s="12" t="s">
        <v>248</v>
      </c>
      <c r="C163" s="13" t="s">
        <v>103</v>
      </c>
      <c r="D163" s="13" t="s">
        <v>278</v>
      </c>
      <c r="E163" s="16"/>
      <c r="F163" s="16"/>
      <c r="G163" s="28"/>
      <c r="H163" s="16"/>
    </row>
    <row r="164" spans="2:8" ht="30" x14ac:dyDescent="0.25">
      <c r="B164" s="5" t="s">
        <v>457</v>
      </c>
      <c r="C164" s="6" t="s">
        <v>344</v>
      </c>
      <c r="D164" s="6" t="s">
        <v>348</v>
      </c>
      <c r="E164" s="8" t="s">
        <v>6</v>
      </c>
      <c r="F164" s="8">
        <v>75</v>
      </c>
      <c r="G164" s="29"/>
      <c r="H164" s="8">
        <f>ROUND(F164*G164,2)</f>
        <v>0</v>
      </c>
    </row>
  </sheetData>
  <sheetProtection algorithmName="SHA-512" hashValue="dpf/mQkJNmLk9aE3Vv0CQijdm2cCWhLYk0+/iUrnHRSHN2U4AsDRspsub8ZygUksVqio/lTbz9HUnleQ6K8qCA==" saltValue="QYQB1jWvPoH0fpHO+WNchA==" spinCount="100000" sheet="1" objects="1" scenarios="1"/>
  <autoFilter ref="B4:H164"/>
  <mergeCells count="1">
    <mergeCell ref="B1:F1"/>
  </mergeCells>
  <pageMargins left="0.7" right="0.7" top="0.75" bottom="0.75" header="0.3" footer="0.3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D22"/>
  <sheetViews>
    <sheetView workbookViewId="0">
      <pane xSplit="3" topLeftCell="D1" activePane="topRight" state="frozen"/>
      <selection pane="topRight" activeCell="F9" sqref="F9"/>
    </sheetView>
  </sheetViews>
  <sheetFormatPr defaultRowHeight="15" x14ac:dyDescent="0.25"/>
  <cols>
    <col min="3" max="3" width="64.85546875" customWidth="1"/>
    <col min="4" max="4" width="21.42578125" style="36" customWidth="1"/>
  </cols>
  <sheetData>
    <row r="4" spans="2:4" ht="15.75" x14ac:dyDescent="0.25">
      <c r="B4" s="18" t="s">
        <v>0</v>
      </c>
      <c r="C4" s="18" t="s">
        <v>345</v>
      </c>
      <c r="D4" s="31" t="s">
        <v>346</v>
      </c>
    </row>
    <row r="5" spans="2:4" x14ac:dyDescent="0.25">
      <c r="B5" s="11">
        <v>1</v>
      </c>
      <c r="C5" s="11" t="s">
        <v>278</v>
      </c>
      <c r="D5" s="32"/>
    </row>
    <row r="6" spans="2:4" ht="15.75" x14ac:dyDescent="0.25">
      <c r="B6" s="5" t="s">
        <v>12</v>
      </c>
      <c r="C6" s="5" t="s">
        <v>39</v>
      </c>
      <c r="D6" s="33">
        <f>SUM(przedmiar!H7:H43)</f>
        <v>0</v>
      </c>
    </row>
    <row r="7" spans="2:4" ht="15.75" x14ac:dyDescent="0.25">
      <c r="B7" s="5" t="s">
        <v>28</v>
      </c>
      <c r="C7" s="5" t="s">
        <v>104</v>
      </c>
      <c r="D7" s="33">
        <f>SUM(przedmiar!H45:H53)</f>
        <v>0</v>
      </c>
    </row>
    <row r="8" spans="2:4" ht="15.75" x14ac:dyDescent="0.25">
      <c r="B8" s="5" t="s">
        <v>105</v>
      </c>
      <c r="C8" s="5" t="s">
        <v>347</v>
      </c>
      <c r="D8" s="33"/>
    </row>
    <row r="9" spans="2:4" ht="15.75" x14ac:dyDescent="0.25">
      <c r="B9" s="5" t="s">
        <v>107</v>
      </c>
      <c r="C9" s="5" t="s">
        <v>302</v>
      </c>
      <c r="D9" s="33">
        <f>SUM(przedmiar!H56:H58)</f>
        <v>0</v>
      </c>
    </row>
    <row r="10" spans="2:4" ht="15.75" x14ac:dyDescent="0.25">
      <c r="B10" s="5" t="s">
        <v>114</v>
      </c>
      <c r="C10" s="5" t="s">
        <v>109</v>
      </c>
      <c r="D10" s="33">
        <f>SUM(przedmiar!H60:H63)</f>
        <v>0</v>
      </c>
    </row>
    <row r="11" spans="2:4" ht="15.75" x14ac:dyDescent="0.25">
      <c r="B11" s="5" t="s">
        <v>131</v>
      </c>
      <c r="C11" s="5" t="s">
        <v>116</v>
      </c>
      <c r="D11" s="33">
        <f>SUM(przedmiar!H65:H77)</f>
        <v>0</v>
      </c>
    </row>
    <row r="12" spans="2:4" ht="15.75" x14ac:dyDescent="0.25">
      <c r="B12" s="5" t="s">
        <v>173</v>
      </c>
      <c r="C12" s="5" t="s">
        <v>132</v>
      </c>
      <c r="D12" s="33">
        <f>SUM(przedmiar!H79:H106)</f>
        <v>0</v>
      </c>
    </row>
    <row r="13" spans="2:4" ht="15.75" x14ac:dyDescent="0.25">
      <c r="B13" s="5" t="s">
        <v>198</v>
      </c>
      <c r="C13" s="5" t="s">
        <v>321</v>
      </c>
      <c r="D13" s="33">
        <f>SUM(przedmiar!H108:H118)</f>
        <v>0</v>
      </c>
    </row>
    <row r="14" spans="2:4" ht="15.75" x14ac:dyDescent="0.25">
      <c r="B14" s="5" t="s">
        <v>349</v>
      </c>
      <c r="C14" s="5" t="s">
        <v>175</v>
      </c>
      <c r="D14" s="33">
        <f>SUM(przedmiar!H120:H127)</f>
        <v>0</v>
      </c>
    </row>
    <row r="15" spans="2:4" ht="15.75" x14ac:dyDescent="0.25">
      <c r="B15" s="5" t="s">
        <v>350</v>
      </c>
      <c r="C15" s="5" t="s">
        <v>199</v>
      </c>
      <c r="D15" s="33">
        <f>SUM(przedmiar!H129:H137)</f>
        <v>0</v>
      </c>
    </row>
    <row r="16" spans="2:4" ht="15.75" x14ac:dyDescent="0.25">
      <c r="B16" s="5" t="s">
        <v>351</v>
      </c>
      <c r="C16" s="5" t="s">
        <v>266</v>
      </c>
      <c r="D16" s="33">
        <f>SUM(przedmiar!H139:H139)</f>
        <v>0</v>
      </c>
    </row>
    <row r="17" spans="2:4" ht="15.75" x14ac:dyDescent="0.25">
      <c r="B17" s="5" t="s">
        <v>211</v>
      </c>
      <c r="C17" s="5" t="s">
        <v>213</v>
      </c>
      <c r="D17" s="33">
        <f>SUM(przedmiar!H141:H161)</f>
        <v>0</v>
      </c>
    </row>
    <row r="18" spans="2:4" x14ac:dyDescent="0.25">
      <c r="B18" s="11">
        <v>2</v>
      </c>
      <c r="C18" s="11" t="s">
        <v>343</v>
      </c>
      <c r="D18" s="32"/>
    </row>
    <row r="19" spans="2:4" ht="16.5" thickBot="1" x14ac:dyDescent="0.3">
      <c r="B19" s="5" t="s">
        <v>248</v>
      </c>
      <c r="C19" s="5" t="s">
        <v>278</v>
      </c>
      <c r="D19" s="33">
        <f>SUM(przedmiar!H164:H164)</f>
        <v>0</v>
      </c>
    </row>
    <row r="20" spans="2:4" ht="16.5" thickBot="1" x14ac:dyDescent="0.3">
      <c r="B20" s="19"/>
      <c r="C20" s="20" t="s">
        <v>34</v>
      </c>
      <c r="D20" s="34">
        <f>SUM(D6:D19)</f>
        <v>0</v>
      </c>
    </row>
    <row r="21" spans="2:4" ht="16.5" thickBot="1" x14ac:dyDescent="0.3">
      <c r="B21" s="19"/>
      <c r="C21" s="20" t="s">
        <v>433</v>
      </c>
      <c r="D21" s="35">
        <f>ROUND((D20*0.23),2)</f>
        <v>0</v>
      </c>
    </row>
    <row r="22" spans="2:4" ht="16.5" thickBot="1" x14ac:dyDescent="0.3">
      <c r="B22" s="19"/>
      <c r="C22" s="20" t="s">
        <v>35</v>
      </c>
      <c r="D22" s="34">
        <f>D20+D21</f>
        <v>0</v>
      </c>
    </row>
  </sheetData>
  <sheetProtection algorithmName="SHA-512" hashValue="0+Te05pKhUHEhQ8t5k674PbpIFvmRg1T8oG97DDg6c9Le1H0YclNYr0N/W4XQ8kgDT6J5cOAf8Y7hAn5fDlUMg==" saltValue="0608XCH1g+qFurEhbzEcJA==" spinCount="100000" sheet="1" objects="1" scenarios="1"/>
  <pageMargins left="0.7" right="0.7" top="0.75" bottom="0.75" header="0.3" footer="0.3"/>
  <pageSetup paperSize="9" scale="83" fitToHeight="0" orientation="portrait" r:id="rId1"/>
  <ignoredErrors>
    <ignoredError sqref="D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strona tytułowa</vt:lpstr>
      <vt:lpstr>przedmiar</vt:lpstr>
      <vt:lpstr>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MGorniak</cp:lastModifiedBy>
  <cp:lastPrinted>2026-04-08T07:23:30Z</cp:lastPrinted>
  <dcterms:created xsi:type="dcterms:W3CDTF">2016-11-30T18:59:38Z</dcterms:created>
  <dcterms:modified xsi:type="dcterms:W3CDTF">2026-05-08T09:22:07Z</dcterms:modified>
</cp:coreProperties>
</file>